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00" yWindow="60" windowWidth="14115" windowHeight="8010" activeTab="1"/>
  </bookViews>
  <sheets>
    <sheet name="1.EST ANALI INGRESO2020" sheetId="1" r:id="rId1"/>
    <sheet name="2. EST ANAL EJE CA Y CON 2020" sheetId="2" r:id="rId2"/>
    <sheet name="8.EST AEP CLAS ECONO2020" sheetId="3" r:id="rId3"/>
    <sheet name="9.EST AEPE CALS ADMON 2020" sheetId="4" r:id="rId4"/>
    <sheet name="10.EST AEPE FINALI Y FUNCIO2020" sheetId="5" r:id="rId5"/>
    <sheet name="11.INVENTARIO BM 2020" sheetId="6" r:id="rId6"/>
    <sheet name="12.INVENTARIO BI2020" sheetId="7" r:id="rId7"/>
    <sheet name="13.HOJA TRABAJO FISIC-CONTA2020" sheetId="8" r:id="rId8"/>
    <sheet name="14.CONCILIACION FISICO-CONT2020" sheetId="9" r:id="rId9"/>
    <sheet name="15.REPORTE AYB BIN2020" sheetId="10" r:id="rId10"/>
    <sheet name="16.REPORTE AYB BM2020" sheetId="11" r:id="rId11"/>
    <sheet name="17.FORMT DEPRECIACION2020" sheetId="12" r:id="rId12"/>
  </sheets>
  <externalReferences>
    <externalReference r:id="rId13"/>
    <externalReference r:id="rId14"/>
    <externalReference r:id="rId15"/>
    <externalReference r:id="rId16"/>
    <externalReference r:id="rId17"/>
  </externalReferences>
  <definedNames>
    <definedName name="_xlnm.Print_Area" localSheetId="0">'1.EST ANALI INGRESO2020'!$A$1:$N$468</definedName>
    <definedName name="_xlnm.Print_Area" localSheetId="4">'10.EST AEPE FINALI Y FUNCIO2020'!$A$1:$L$62</definedName>
    <definedName name="_xlnm.Print_Area" localSheetId="5">'11.INVENTARIO BM 2020'!$A$1:$Y$42</definedName>
    <definedName name="_xlnm.Print_Area" localSheetId="7">'13.HOJA TRABAJO FISIC-CONTA2020'!$A$1:$J$159</definedName>
    <definedName name="_xlnm.Print_Area" localSheetId="8">'14.CONCILIACION FISICO-CONT2020'!$A$1:$U$216</definedName>
    <definedName name="_xlnm.Print_Area" localSheetId="9">'15.REPORTE AYB BIN2020'!$A$1:$O$48</definedName>
    <definedName name="_xlnm.Print_Area" localSheetId="10">'16.REPORTE AYB BM2020'!$A$1:$N$53</definedName>
    <definedName name="_xlnm.Print_Area" localSheetId="1">'2. EST ANAL EJE CA Y CON 2020'!$A$1:$K$967</definedName>
    <definedName name="_xlnm.Print_Area" localSheetId="2">'8.EST AEP CLAS ECONO2020'!$A$1:$K$29</definedName>
    <definedName name="_xlnm.Print_Area" localSheetId="3">'9.EST AEPE CALS ADMON 2020'!$A$1:$K$40</definedName>
  </definedNames>
  <calcPr calcId="144525"/>
</workbook>
</file>

<file path=xl/calcChain.xml><?xml version="1.0" encoding="utf-8"?>
<calcChain xmlns="http://schemas.openxmlformats.org/spreadsheetml/2006/main">
  <c r="G35" i="12" l="1"/>
  <c r="I29" i="12"/>
  <c r="I28" i="12"/>
  <c r="I25" i="12"/>
  <c r="I24" i="12"/>
  <c r="I35" i="12" s="1"/>
  <c r="L39" i="11" l="1"/>
  <c r="K39" i="11"/>
  <c r="L38" i="10" l="1"/>
  <c r="K38" i="10"/>
  <c r="P177" i="9" l="1"/>
  <c r="G177" i="9"/>
  <c r="P166" i="9"/>
  <c r="Q195" i="9" s="1"/>
  <c r="G166" i="9"/>
  <c r="H195" i="9" s="1"/>
  <c r="P105" i="9"/>
  <c r="G105" i="9"/>
  <c r="F97" i="9"/>
  <c r="P93" i="9"/>
  <c r="Q123" i="9" s="1"/>
  <c r="G93" i="9"/>
  <c r="H123" i="9" s="1"/>
  <c r="F33" i="9"/>
  <c r="G30" i="9" s="1"/>
  <c r="P30" i="9"/>
  <c r="P20" i="9"/>
  <c r="Q48" i="9" s="1"/>
  <c r="G20" i="9"/>
  <c r="H48" i="9" s="1"/>
  <c r="I144" i="8" l="1"/>
  <c r="G144" i="8"/>
  <c r="D144" i="8"/>
  <c r="I138" i="8"/>
  <c r="H138" i="8"/>
  <c r="I137" i="8"/>
  <c r="H137" i="8"/>
  <c r="I135" i="8"/>
  <c r="H135" i="8"/>
  <c r="I134" i="8"/>
  <c r="H134" i="8"/>
  <c r="G94" i="8"/>
  <c r="D94" i="8"/>
  <c r="I85" i="8"/>
  <c r="H85" i="8"/>
  <c r="I84" i="8"/>
  <c r="H84" i="8"/>
  <c r="I83" i="8"/>
  <c r="H83" i="8"/>
  <c r="I82" i="8"/>
  <c r="H82" i="8"/>
  <c r="I81" i="8"/>
  <c r="H81" i="8"/>
  <c r="I80" i="8"/>
  <c r="H80" i="8"/>
  <c r="I79" i="8"/>
  <c r="H79" i="8"/>
  <c r="H41" i="8"/>
  <c r="G41" i="8"/>
  <c r="D41" i="8"/>
  <c r="G22" i="8"/>
  <c r="D22" i="8"/>
  <c r="K44" i="5" l="1"/>
  <c r="K43" i="5"/>
  <c r="K42" i="5"/>
  <c r="K41" i="5"/>
  <c r="K40" i="5" s="1"/>
  <c r="J40" i="5"/>
  <c r="I40" i="5"/>
  <c r="H40" i="5"/>
  <c r="G40" i="5"/>
  <c r="F40" i="5"/>
  <c r="E40" i="5"/>
  <c r="D40" i="5"/>
  <c r="K38" i="5"/>
  <c r="K37" i="5"/>
  <c r="K36" i="5"/>
  <c r="K35" i="5"/>
  <c r="K34" i="5"/>
  <c r="K33" i="5"/>
  <c r="K32" i="5"/>
  <c r="K31" i="5"/>
  <c r="K29" i="5" s="1"/>
  <c r="K30" i="5"/>
  <c r="J29" i="5"/>
  <c r="I29" i="5"/>
  <c r="H29" i="5"/>
  <c r="G29" i="5"/>
  <c r="F29" i="5"/>
  <c r="E29" i="5"/>
  <c r="D29" i="5"/>
  <c r="K27" i="5"/>
  <c r="K26" i="5"/>
  <c r="K25" i="5"/>
  <c r="K24" i="5"/>
  <c r="K23" i="5"/>
  <c r="K22" i="5"/>
  <c r="K21" i="5"/>
  <c r="K20" i="5" s="1"/>
  <c r="J20" i="5"/>
  <c r="I20" i="5"/>
  <c r="H20" i="5"/>
  <c r="G20" i="5"/>
  <c r="F20" i="5"/>
  <c r="E20" i="5"/>
  <c r="D20" i="5"/>
  <c r="K18" i="5"/>
  <c r="K17" i="5"/>
  <c r="K16" i="5"/>
  <c r="K15" i="5"/>
  <c r="K14" i="5"/>
  <c r="K13" i="5"/>
  <c r="K12" i="5"/>
  <c r="K11" i="5"/>
  <c r="K10" i="5" s="1"/>
  <c r="K45" i="5" s="1"/>
  <c r="J10" i="5"/>
  <c r="J45" i="5" s="1"/>
  <c r="I10" i="5"/>
  <c r="I45" i="5" s="1"/>
  <c r="H10" i="5"/>
  <c r="H45" i="5" s="1"/>
  <c r="G10" i="5"/>
  <c r="G45" i="5" s="1"/>
  <c r="F10" i="5"/>
  <c r="F45" i="5" s="1"/>
  <c r="E10" i="5"/>
  <c r="E45" i="5" s="1"/>
  <c r="D10" i="5"/>
  <c r="D45" i="5" s="1"/>
  <c r="J26" i="4" l="1"/>
  <c r="I26" i="4"/>
  <c r="H26" i="4"/>
  <c r="G26" i="4"/>
  <c r="F26" i="4"/>
  <c r="E26" i="4"/>
  <c r="D26" i="4"/>
  <c r="K25" i="4"/>
  <c r="K24" i="4"/>
  <c r="K23" i="4"/>
  <c r="K22" i="4"/>
  <c r="K21" i="4"/>
  <c r="K20" i="4"/>
  <c r="K19" i="4"/>
  <c r="K18" i="4"/>
  <c r="K17" i="4"/>
  <c r="K16" i="4"/>
  <c r="K15" i="4"/>
  <c r="K14" i="4"/>
  <c r="K13" i="4"/>
  <c r="K12" i="4"/>
  <c r="K11" i="4"/>
  <c r="K10" i="4"/>
  <c r="K9" i="4"/>
  <c r="K26" i="4" l="1"/>
  <c r="I15" i="3" l="1"/>
  <c r="H15" i="3"/>
  <c r="G15" i="3"/>
  <c r="F15" i="3"/>
  <c r="E15" i="3"/>
  <c r="D15" i="3"/>
  <c r="C15" i="3"/>
  <c r="J13" i="3"/>
  <c r="J12" i="3"/>
  <c r="J11" i="3"/>
  <c r="J10" i="3"/>
  <c r="J9" i="3"/>
  <c r="J15" i="3" s="1"/>
  <c r="J940" i="2" l="1"/>
  <c r="I940" i="2"/>
  <c r="H940" i="2"/>
  <c r="G940" i="2"/>
  <c r="F940" i="2"/>
  <c r="K940" i="2" s="1"/>
  <c r="E940" i="2"/>
  <c r="D940" i="2"/>
  <c r="K939" i="2"/>
  <c r="K938" i="2"/>
  <c r="K937" i="2"/>
  <c r="K936" i="2"/>
  <c r="K935" i="2"/>
  <c r="K934" i="2"/>
  <c r="K933" i="2"/>
  <c r="K932" i="2"/>
  <c r="K931" i="2"/>
  <c r="K930" i="2"/>
  <c r="K929" i="2"/>
  <c r="K928" i="2"/>
  <c r="K927" i="2"/>
  <c r="K926" i="2"/>
  <c r="K925" i="2"/>
  <c r="K924" i="2"/>
  <c r="K923" i="2"/>
  <c r="K922" i="2"/>
  <c r="K921" i="2"/>
  <c r="K920" i="2"/>
  <c r="K919" i="2"/>
  <c r="K918" i="2"/>
  <c r="K917" i="2"/>
  <c r="K916" i="2"/>
  <c r="K915" i="2"/>
  <c r="K914" i="2"/>
  <c r="K913" i="2"/>
  <c r="K912" i="2"/>
  <c r="K911" i="2"/>
  <c r="K910" i="2"/>
  <c r="K909" i="2"/>
  <c r="K908" i="2"/>
  <c r="K907" i="2"/>
  <c r="K906" i="2"/>
  <c r="K905" i="2"/>
  <c r="K904" i="2"/>
  <c r="K903" i="2"/>
  <c r="K902" i="2"/>
  <c r="K901" i="2"/>
  <c r="K900" i="2"/>
  <c r="K899" i="2"/>
  <c r="K898" i="2"/>
  <c r="K897" i="2"/>
  <c r="K896" i="2"/>
  <c r="K895" i="2"/>
  <c r="K894" i="2"/>
  <c r="K893" i="2"/>
  <c r="K892" i="2"/>
  <c r="K891" i="2"/>
  <c r="K890" i="2"/>
  <c r="K889" i="2"/>
  <c r="K888" i="2"/>
  <c r="K887" i="2"/>
  <c r="K886" i="2"/>
  <c r="K885" i="2"/>
  <c r="K884" i="2"/>
  <c r="K883" i="2"/>
  <c r="K882" i="2"/>
  <c r="K881" i="2"/>
  <c r="J880" i="2"/>
  <c r="I880" i="2"/>
  <c r="K880" i="2" s="1"/>
  <c r="H880" i="2"/>
  <c r="G880" i="2"/>
  <c r="F880" i="2"/>
  <c r="E880" i="2"/>
  <c r="D880" i="2"/>
  <c r="K879" i="2"/>
  <c r="K878" i="2"/>
  <c r="K877" i="2"/>
  <c r="K876" i="2"/>
  <c r="K875" i="2"/>
  <c r="K874" i="2"/>
  <c r="K873" i="2"/>
  <c r="K872" i="2"/>
  <c r="K871" i="2"/>
  <c r="K870" i="2"/>
  <c r="K869" i="2"/>
  <c r="K868" i="2"/>
  <c r="K867" i="2"/>
  <c r="K866" i="2"/>
  <c r="K865" i="2"/>
  <c r="K864" i="2"/>
  <c r="K863" i="2"/>
  <c r="K862" i="2"/>
  <c r="K861" i="2"/>
  <c r="K860" i="2"/>
  <c r="K859" i="2"/>
  <c r="K858" i="2"/>
  <c r="K857" i="2"/>
  <c r="K856" i="2"/>
  <c r="K855" i="2"/>
  <c r="K854" i="2"/>
  <c r="K853" i="2"/>
  <c r="K852" i="2"/>
  <c r="K851" i="2"/>
  <c r="K850" i="2"/>
  <c r="K849" i="2"/>
  <c r="K848" i="2"/>
  <c r="K847" i="2"/>
  <c r="K846" i="2"/>
  <c r="J845" i="2"/>
  <c r="I845" i="2"/>
  <c r="K845" i="2" s="1"/>
  <c r="H845" i="2"/>
  <c r="G845" i="2"/>
  <c r="F845" i="2"/>
  <c r="E845" i="2"/>
  <c r="D845" i="2"/>
  <c r="K844" i="2"/>
  <c r="K843" i="2"/>
  <c r="K842" i="2"/>
  <c r="K841" i="2"/>
  <c r="K840" i="2"/>
  <c r="K839" i="2"/>
  <c r="K838" i="2"/>
  <c r="K837" i="2"/>
  <c r="K836" i="2"/>
  <c r="K835" i="2"/>
  <c r="K834" i="2"/>
  <c r="K833" i="2"/>
  <c r="K832" i="2"/>
  <c r="K831" i="2"/>
  <c r="K830" i="2"/>
  <c r="K829" i="2"/>
  <c r="K828" i="2"/>
  <c r="K827" i="2"/>
  <c r="K826" i="2"/>
  <c r="K825" i="2"/>
  <c r="K824" i="2"/>
  <c r="K823" i="2"/>
  <c r="K822" i="2"/>
  <c r="K821" i="2"/>
  <c r="K820" i="2"/>
  <c r="K819" i="2"/>
  <c r="K818" i="2"/>
  <c r="K817" i="2"/>
  <c r="K816" i="2"/>
  <c r="K815" i="2"/>
  <c r="K814" i="2"/>
  <c r="K813" i="2"/>
  <c r="K812" i="2"/>
  <c r="K811" i="2"/>
  <c r="K810" i="2"/>
  <c r="K809" i="2"/>
  <c r="K808" i="2"/>
  <c r="K807" i="2"/>
  <c r="K806" i="2"/>
  <c r="K805" i="2"/>
  <c r="K804" i="2"/>
  <c r="K803" i="2"/>
  <c r="K802" i="2"/>
  <c r="K801" i="2"/>
  <c r="K800" i="2"/>
  <c r="K799" i="2"/>
  <c r="K798" i="2"/>
  <c r="K797" i="2"/>
  <c r="K796" i="2"/>
  <c r="K795" i="2"/>
  <c r="K794" i="2"/>
  <c r="K793" i="2"/>
  <c r="K792" i="2"/>
  <c r="K791" i="2"/>
  <c r="K790" i="2"/>
  <c r="K789" i="2"/>
  <c r="K788" i="2"/>
  <c r="K787" i="2"/>
  <c r="K786" i="2"/>
  <c r="K785" i="2"/>
  <c r="K784" i="2"/>
  <c r="K783" i="2"/>
  <c r="K782" i="2"/>
  <c r="K781" i="2"/>
  <c r="K780" i="2"/>
  <c r="K779" i="2"/>
  <c r="K778" i="2"/>
  <c r="K777" i="2"/>
  <c r="K776" i="2"/>
  <c r="K775" i="2"/>
  <c r="K774" i="2"/>
  <c r="K773" i="2"/>
  <c r="K772" i="2"/>
  <c r="K771" i="2"/>
  <c r="K770" i="2"/>
  <c r="K769" i="2"/>
  <c r="K768" i="2"/>
  <c r="K767" i="2"/>
  <c r="K766" i="2"/>
  <c r="K765" i="2"/>
  <c r="K764" i="2"/>
  <c r="K763" i="2"/>
  <c r="K762" i="2"/>
  <c r="K761" i="2"/>
  <c r="K760" i="2"/>
  <c r="K759" i="2"/>
  <c r="K758" i="2"/>
  <c r="K757" i="2"/>
  <c r="K756" i="2"/>
  <c r="K755" i="2"/>
  <c r="K754" i="2"/>
  <c r="K753" i="2"/>
  <c r="K752" i="2"/>
  <c r="K751" i="2"/>
  <c r="J750" i="2"/>
  <c r="I750" i="2"/>
  <c r="K750" i="2" s="1"/>
  <c r="H750" i="2"/>
  <c r="G750" i="2"/>
  <c r="F750" i="2"/>
  <c r="E750" i="2"/>
  <c r="D750" i="2"/>
  <c r="K749" i="2"/>
  <c r="K748" i="2"/>
  <c r="K747" i="2"/>
  <c r="K746" i="2"/>
  <c r="K745" i="2"/>
  <c r="K744" i="2"/>
  <c r="K743" i="2"/>
  <c r="K742" i="2"/>
  <c r="K741" i="2"/>
  <c r="K740" i="2"/>
  <c r="K739" i="2"/>
  <c r="K738" i="2"/>
  <c r="K737" i="2"/>
  <c r="K736" i="2"/>
  <c r="K735" i="2"/>
  <c r="K734" i="2"/>
  <c r="K733" i="2"/>
  <c r="K732" i="2"/>
  <c r="K731" i="2"/>
  <c r="K730" i="2"/>
  <c r="K729" i="2"/>
  <c r="K728" i="2"/>
  <c r="K727" i="2"/>
  <c r="K726" i="2"/>
  <c r="K725" i="2"/>
  <c r="K724" i="2"/>
  <c r="K723" i="2"/>
  <c r="K722" i="2"/>
  <c r="K721" i="2"/>
  <c r="K720" i="2"/>
  <c r="K719" i="2"/>
  <c r="K718" i="2"/>
  <c r="K717" i="2"/>
  <c r="K716" i="2"/>
  <c r="K715" i="2"/>
  <c r="K714" i="2"/>
  <c r="K713" i="2"/>
  <c r="K712" i="2"/>
  <c r="K711" i="2"/>
  <c r="K710" i="2"/>
  <c r="K709" i="2"/>
  <c r="K708" i="2"/>
  <c r="K707" i="2"/>
  <c r="K706" i="2"/>
  <c r="K705" i="2"/>
  <c r="K704" i="2"/>
  <c r="K703" i="2"/>
  <c r="K702" i="2"/>
  <c r="K701" i="2"/>
  <c r="K700" i="2"/>
  <c r="K699" i="2"/>
  <c r="K698" i="2"/>
  <c r="K697" i="2"/>
  <c r="K696" i="2"/>
  <c r="K695" i="2"/>
  <c r="K694" i="2"/>
  <c r="K693" i="2"/>
  <c r="K692" i="2"/>
  <c r="K691" i="2"/>
  <c r="K690" i="2"/>
  <c r="K689" i="2"/>
  <c r="K688" i="2"/>
  <c r="K687" i="2"/>
  <c r="K686" i="2"/>
  <c r="K685" i="2"/>
  <c r="K684" i="2"/>
  <c r="K683" i="2"/>
  <c r="K682" i="2"/>
  <c r="K681" i="2"/>
  <c r="K680" i="2"/>
  <c r="K679" i="2"/>
  <c r="J678" i="2"/>
  <c r="I678" i="2"/>
  <c r="H678" i="2"/>
  <c r="G678" i="2"/>
  <c r="F678" i="2"/>
  <c r="K678" i="2" s="1"/>
  <c r="E678" i="2"/>
  <c r="D678" i="2"/>
  <c r="K677" i="2"/>
  <c r="K676" i="2"/>
  <c r="K675" i="2"/>
  <c r="K674" i="2"/>
  <c r="K673" i="2"/>
  <c r="K672" i="2"/>
  <c r="K671" i="2"/>
  <c r="K670" i="2"/>
  <c r="K669" i="2"/>
  <c r="K668" i="2"/>
  <c r="K667" i="2"/>
  <c r="K666" i="2"/>
  <c r="K665" i="2"/>
  <c r="K664" i="2"/>
  <c r="K663" i="2"/>
  <c r="K662" i="2"/>
  <c r="K661" i="2"/>
  <c r="K660" i="2"/>
  <c r="K659" i="2"/>
  <c r="K658" i="2"/>
  <c r="K657" i="2"/>
  <c r="K656" i="2"/>
  <c r="K655" i="2"/>
  <c r="K654" i="2"/>
  <c r="K653" i="2"/>
  <c r="K652" i="2"/>
  <c r="K651" i="2"/>
  <c r="K650" i="2"/>
  <c r="K649" i="2"/>
  <c r="K648" i="2"/>
  <c r="K647" i="2"/>
  <c r="K646" i="2"/>
  <c r="K645" i="2"/>
  <c r="K644" i="2"/>
  <c r="K643" i="2"/>
  <c r="K642" i="2"/>
  <c r="K641" i="2"/>
  <c r="K640" i="2"/>
  <c r="K639" i="2"/>
  <c r="K638" i="2"/>
  <c r="K637" i="2"/>
  <c r="K636" i="2"/>
  <c r="K635" i="2"/>
  <c r="K634" i="2"/>
  <c r="K633" i="2"/>
  <c r="K632" i="2"/>
  <c r="K631" i="2"/>
  <c r="K630" i="2"/>
  <c r="K629" i="2"/>
  <c r="K628" i="2"/>
  <c r="K627" i="2"/>
  <c r="K626" i="2"/>
  <c r="K625" i="2"/>
  <c r="K624" i="2"/>
  <c r="K623" i="2"/>
  <c r="K622" i="2"/>
  <c r="K621" i="2"/>
  <c r="K620" i="2"/>
  <c r="K619" i="2"/>
  <c r="K618" i="2"/>
  <c r="K617" i="2"/>
  <c r="K616" i="2"/>
  <c r="K615" i="2"/>
  <c r="K614" i="2"/>
  <c r="K613" i="2"/>
  <c r="K612" i="2"/>
  <c r="K611" i="2"/>
  <c r="K610" i="2"/>
  <c r="K609" i="2"/>
  <c r="K608" i="2"/>
  <c r="K607" i="2"/>
  <c r="K606" i="2"/>
  <c r="K605" i="2"/>
  <c r="K604" i="2"/>
  <c r="K603" i="2"/>
  <c r="K602" i="2"/>
  <c r="K601" i="2"/>
  <c r="K600" i="2"/>
  <c r="K599" i="2"/>
  <c r="K598" i="2"/>
  <c r="K597" i="2"/>
  <c r="K596" i="2"/>
  <c r="K595" i="2"/>
  <c r="K594" i="2"/>
  <c r="K593" i="2"/>
  <c r="K592" i="2"/>
  <c r="K591" i="2"/>
  <c r="K590" i="2"/>
  <c r="K589" i="2"/>
  <c r="K588" i="2"/>
  <c r="K587" i="2"/>
  <c r="K586" i="2"/>
  <c r="K585" i="2"/>
  <c r="K584" i="2"/>
  <c r="K583" i="2"/>
  <c r="K582" i="2"/>
  <c r="K581" i="2"/>
  <c r="K580" i="2"/>
  <c r="K579" i="2"/>
  <c r="K578" i="2"/>
  <c r="K577" i="2"/>
  <c r="K576" i="2"/>
  <c r="K575" i="2"/>
  <c r="K574" i="2"/>
  <c r="K573" i="2"/>
  <c r="K572" i="2"/>
  <c r="K571" i="2"/>
  <c r="K570" i="2"/>
  <c r="K569" i="2"/>
  <c r="K568" i="2"/>
  <c r="K567" i="2"/>
  <c r="K566" i="2"/>
  <c r="K565" i="2"/>
  <c r="K564" i="2"/>
  <c r="K563" i="2"/>
  <c r="K562" i="2"/>
  <c r="K561" i="2"/>
  <c r="K560" i="2"/>
  <c r="J559" i="2"/>
  <c r="I559" i="2"/>
  <c r="H559" i="2"/>
  <c r="G559" i="2"/>
  <c r="F559" i="2"/>
  <c r="K559" i="2" s="1"/>
  <c r="E559" i="2"/>
  <c r="D559" i="2"/>
  <c r="K558" i="2"/>
  <c r="K557" i="2"/>
  <c r="K556" i="2"/>
  <c r="K555" i="2"/>
  <c r="K554" i="2"/>
  <c r="K553" i="2"/>
  <c r="K552" i="2"/>
  <c r="K551" i="2"/>
  <c r="K550" i="2"/>
  <c r="K549" i="2"/>
  <c r="K548" i="2"/>
  <c r="K547" i="2"/>
  <c r="K546" i="2"/>
  <c r="K545" i="2"/>
  <c r="K544" i="2"/>
  <c r="K543" i="2"/>
  <c r="K542" i="2"/>
  <c r="K541" i="2"/>
  <c r="K540" i="2"/>
  <c r="K539" i="2"/>
  <c r="K538" i="2"/>
  <c r="K537" i="2"/>
  <c r="K536" i="2"/>
  <c r="K535" i="2"/>
  <c r="K534" i="2"/>
  <c r="K533" i="2"/>
  <c r="K532" i="2"/>
  <c r="K531" i="2"/>
  <c r="K530" i="2"/>
  <c r="K529" i="2"/>
  <c r="K528" i="2"/>
  <c r="K527" i="2"/>
  <c r="K526" i="2"/>
  <c r="K525" i="2"/>
  <c r="K524" i="2"/>
  <c r="K523" i="2"/>
  <c r="K522" i="2"/>
  <c r="K521" i="2"/>
  <c r="K520" i="2"/>
  <c r="K519" i="2"/>
  <c r="K518" i="2"/>
  <c r="K517" i="2"/>
  <c r="K516" i="2"/>
  <c r="K515" i="2"/>
  <c r="K514" i="2"/>
  <c r="K513" i="2"/>
  <c r="K512" i="2"/>
  <c r="K511" i="2"/>
  <c r="K510" i="2"/>
  <c r="K509" i="2"/>
  <c r="K508" i="2"/>
  <c r="K507" i="2"/>
  <c r="K506" i="2"/>
  <c r="K505" i="2"/>
  <c r="K504" i="2"/>
  <c r="K503" i="2"/>
  <c r="K502" i="2"/>
  <c r="K501" i="2"/>
  <c r="K500" i="2"/>
  <c r="K499" i="2"/>
  <c r="K498" i="2"/>
  <c r="K497" i="2"/>
  <c r="K496" i="2"/>
  <c r="K495" i="2"/>
  <c r="K494" i="2"/>
  <c r="K493" i="2"/>
  <c r="K492" i="2"/>
  <c r="K491" i="2"/>
  <c r="K490" i="2"/>
  <c r="K489" i="2"/>
  <c r="K488" i="2"/>
  <c r="K487" i="2"/>
  <c r="K486" i="2"/>
  <c r="K485" i="2"/>
  <c r="K484" i="2"/>
  <c r="K483" i="2"/>
  <c r="K482" i="2"/>
  <c r="K481" i="2"/>
  <c r="K480" i="2"/>
  <c r="K479" i="2"/>
  <c r="K478" i="2"/>
  <c r="K477" i="2"/>
  <c r="K476" i="2"/>
  <c r="K475" i="2"/>
  <c r="K474" i="2"/>
  <c r="K473" i="2"/>
  <c r="K472" i="2"/>
  <c r="K471" i="2"/>
  <c r="K470" i="2"/>
  <c r="K469" i="2"/>
  <c r="K468" i="2"/>
  <c r="K467" i="2"/>
  <c r="K466" i="2"/>
  <c r="K465" i="2"/>
  <c r="K464" i="2"/>
  <c r="K463" i="2"/>
  <c r="K462" i="2"/>
  <c r="K461" i="2"/>
  <c r="K460" i="2"/>
  <c r="K459" i="2"/>
  <c r="K458" i="2"/>
  <c r="K457" i="2"/>
  <c r="K456" i="2"/>
  <c r="K455" i="2"/>
  <c r="K454" i="2"/>
  <c r="K453" i="2"/>
  <c r="K452" i="2"/>
  <c r="K451" i="2"/>
  <c r="K450" i="2"/>
  <c r="K449" i="2"/>
  <c r="K448" i="2"/>
  <c r="K447" i="2"/>
  <c r="K446" i="2"/>
  <c r="K445" i="2"/>
  <c r="K444" i="2"/>
  <c r="K443" i="2"/>
  <c r="K442" i="2"/>
  <c r="K441" i="2"/>
  <c r="K440" i="2"/>
  <c r="K439" i="2"/>
  <c r="K438" i="2"/>
  <c r="K437" i="2"/>
  <c r="K436" i="2"/>
  <c r="K435" i="2"/>
  <c r="K434" i="2"/>
  <c r="K433" i="2"/>
  <c r="K432" i="2"/>
  <c r="K431" i="2"/>
  <c r="J430" i="2"/>
  <c r="I430" i="2"/>
  <c r="H430" i="2"/>
  <c r="G430" i="2"/>
  <c r="F430" i="2"/>
  <c r="K430" i="2" s="1"/>
  <c r="E430" i="2"/>
  <c r="D430" i="2"/>
  <c r="K429" i="2"/>
  <c r="K428" i="2"/>
  <c r="K427" i="2"/>
  <c r="K426" i="2"/>
  <c r="K425" i="2"/>
  <c r="K424" i="2"/>
  <c r="K423" i="2"/>
  <c r="K422" i="2"/>
  <c r="K421" i="2"/>
  <c r="K420" i="2"/>
  <c r="K419" i="2"/>
  <c r="K418" i="2"/>
  <c r="K417" i="2"/>
  <c r="K416" i="2"/>
  <c r="K415" i="2"/>
  <c r="K414" i="2"/>
  <c r="K413" i="2"/>
  <c r="K412" i="2"/>
  <c r="K411" i="2"/>
  <c r="K410" i="2"/>
  <c r="K409" i="2"/>
  <c r="K408" i="2"/>
  <c r="K407" i="2"/>
  <c r="K406" i="2"/>
  <c r="K405" i="2"/>
  <c r="K404" i="2"/>
  <c r="K403" i="2"/>
  <c r="K402" i="2"/>
  <c r="K401" i="2"/>
  <c r="K400" i="2"/>
  <c r="K399" i="2"/>
  <c r="K398" i="2"/>
  <c r="K397" i="2"/>
  <c r="K396" i="2"/>
  <c r="K395" i="2"/>
  <c r="K394"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64" i="2"/>
  <c r="K363" i="2"/>
  <c r="K362" i="2"/>
  <c r="K361" i="2"/>
  <c r="K360" i="2"/>
  <c r="K359" i="2"/>
  <c r="K358" i="2"/>
  <c r="K357" i="2"/>
  <c r="K356" i="2"/>
  <c r="K355" i="2"/>
  <c r="K354" i="2"/>
  <c r="K353" i="2"/>
  <c r="K352" i="2"/>
  <c r="K351" i="2"/>
  <c r="K350" i="2"/>
  <c r="K349" i="2"/>
  <c r="K348" i="2"/>
  <c r="K347" i="2"/>
  <c r="K346" i="2"/>
  <c r="K345" i="2"/>
  <c r="K344" i="2"/>
  <c r="K343" i="2"/>
  <c r="K342" i="2"/>
  <c r="K341" i="2"/>
  <c r="K340" i="2"/>
  <c r="K339" i="2"/>
  <c r="K338" i="2"/>
  <c r="K337" i="2"/>
  <c r="K336" i="2"/>
  <c r="K335" i="2"/>
  <c r="K334" i="2"/>
  <c r="K333" i="2"/>
  <c r="K332" i="2"/>
  <c r="K331" i="2"/>
  <c r="K330" i="2"/>
  <c r="K329" i="2"/>
  <c r="K328" i="2"/>
  <c r="K327" i="2"/>
  <c r="K326" i="2"/>
  <c r="K325" i="2"/>
  <c r="K324" i="2"/>
  <c r="K323" i="2"/>
  <c r="K322" i="2"/>
  <c r="K321" i="2"/>
  <c r="K320" i="2"/>
  <c r="K319" i="2"/>
  <c r="K318" i="2"/>
  <c r="K317" i="2"/>
  <c r="K316" i="2"/>
  <c r="K315" i="2"/>
  <c r="K314" i="2"/>
  <c r="K313" i="2"/>
  <c r="K312" i="2"/>
  <c r="K311" i="2"/>
  <c r="K310" i="2"/>
  <c r="K309" i="2"/>
  <c r="K308" i="2"/>
  <c r="K307" i="2"/>
  <c r="K306" i="2"/>
  <c r="K305" i="2"/>
  <c r="K304" i="2"/>
  <c r="K303" i="2"/>
  <c r="K302" i="2"/>
  <c r="K301" i="2"/>
  <c r="K300" i="2"/>
  <c r="K299" i="2"/>
  <c r="K298" i="2"/>
  <c r="K297" i="2"/>
  <c r="K296" i="2"/>
  <c r="K295" i="2"/>
  <c r="K294" i="2"/>
  <c r="K293" i="2"/>
  <c r="K292" i="2"/>
  <c r="K291" i="2"/>
  <c r="K290" i="2"/>
  <c r="K289" i="2"/>
  <c r="K288" i="2"/>
  <c r="K287" i="2"/>
  <c r="K286" i="2"/>
  <c r="K285" i="2"/>
  <c r="K284" i="2"/>
  <c r="K283" i="2"/>
  <c r="K282" i="2"/>
  <c r="K281" i="2"/>
  <c r="K280" i="2"/>
  <c r="K279" i="2"/>
  <c r="K278" i="2"/>
  <c r="K277" i="2"/>
  <c r="K276" i="2"/>
  <c r="K275" i="2"/>
  <c r="K274" i="2"/>
  <c r="K273" i="2"/>
  <c r="K272" i="2"/>
  <c r="K271" i="2"/>
  <c r="K270" i="2"/>
  <c r="K269" i="2"/>
  <c r="K268" i="2"/>
  <c r="K267" i="2"/>
  <c r="K266" i="2"/>
  <c r="K265" i="2"/>
  <c r="K264" i="2"/>
  <c r="K263" i="2"/>
  <c r="K262" i="2"/>
  <c r="K261" i="2"/>
  <c r="K260" i="2"/>
  <c r="K259" i="2"/>
  <c r="K258" i="2"/>
  <c r="K257" i="2"/>
  <c r="K256" i="2"/>
  <c r="K255" i="2"/>
  <c r="K254" i="2"/>
  <c r="K253" i="2"/>
  <c r="K252" i="2"/>
  <c r="K251" i="2"/>
  <c r="K250" i="2"/>
  <c r="K249" i="2"/>
  <c r="K248" i="2"/>
  <c r="K247" i="2"/>
  <c r="K246" i="2"/>
  <c r="J245" i="2"/>
  <c r="J941" i="2" s="1"/>
  <c r="I245" i="2"/>
  <c r="I941" i="2" s="1"/>
  <c r="H245" i="2"/>
  <c r="H941" i="2" s="1"/>
  <c r="G245" i="2"/>
  <c r="G941" i="2" s="1"/>
  <c r="F245" i="2"/>
  <c r="K245" i="2" s="1"/>
  <c r="E245" i="2"/>
  <c r="E941" i="2" s="1"/>
  <c r="D245" i="2"/>
  <c r="D941" i="2" s="1"/>
  <c r="K244" i="2"/>
  <c r="K243" i="2"/>
  <c r="K242" i="2"/>
  <c r="K241" i="2"/>
  <c r="K240" i="2"/>
  <c r="K239" i="2"/>
  <c r="K238" i="2"/>
  <c r="K237" i="2"/>
  <c r="K236" i="2"/>
  <c r="K235" i="2"/>
  <c r="K234" i="2"/>
  <c r="K233" i="2"/>
  <c r="K232" i="2"/>
  <c r="K231" i="2"/>
  <c r="K230" i="2"/>
  <c r="K229" i="2"/>
  <c r="K228" i="2"/>
  <c r="K227" i="2"/>
  <c r="K226" i="2"/>
  <c r="K225" i="2"/>
  <c r="K224" i="2"/>
  <c r="K223" i="2"/>
  <c r="K222" i="2"/>
  <c r="K221" i="2"/>
  <c r="K220" i="2"/>
  <c r="K219" i="2"/>
  <c r="K218" i="2"/>
  <c r="K217" i="2"/>
  <c r="K216" i="2"/>
  <c r="K215" i="2"/>
  <c r="K214" i="2"/>
  <c r="K213" i="2"/>
  <c r="K212" i="2"/>
  <c r="K211" i="2"/>
  <c r="K210" i="2"/>
  <c r="K209" i="2"/>
  <c r="K208" i="2"/>
  <c r="K207" i="2"/>
  <c r="K206" i="2"/>
  <c r="K205" i="2"/>
  <c r="K204" i="2"/>
  <c r="K203" i="2"/>
  <c r="K202" i="2"/>
  <c r="K201" i="2"/>
  <c r="K200" i="2"/>
  <c r="K199" i="2"/>
  <c r="K198" i="2"/>
  <c r="K197" i="2"/>
  <c r="K196" i="2"/>
  <c r="K195" i="2"/>
  <c r="K194" i="2"/>
  <c r="K193" i="2"/>
  <c r="K192" i="2"/>
  <c r="K191" i="2"/>
  <c r="K190" i="2"/>
  <c r="K189" i="2"/>
  <c r="K188" i="2"/>
  <c r="K187" i="2"/>
  <c r="K186" i="2"/>
  <c r="K185" i="2"/>
  <c r="K184" i="2"/>
  <c r="K183" i="2"/>
  <c r="K182" i="2"/>
  <c r="K181" i="2"/>
  <c r="K180" i="2"/>
  <c r="K179" i="2"/>
  <c r="K178" i="2"/>
  <c r="K177" i="2"/>
  <c r="K176" i="2"/>
  <c r="K175" i="2"/>
  <c r="K174" i="2"/>
  <c r="K173" i="2"/>
  <c r="K172" i="2"/>
  <c r="K171" i="2"/>
  <c r="K170" i="2"/>
  <c r="K169" i="2"/>
  <c r="K168" i="2"/>
  <c r="K167" i="2"/>
  <c r="K166" i="2"/>
  <c r="K165" i="2"/>
  <c r="K164" i="2"/>
  <c r="K163" i="2"/>
  <c r="K162" i="2"/>
  <c r="K161" i="2"/>
  <c r="K160" i="2"/>
  <c r="K159" i="2"/>
  <c r="K158" i="2"/>
  <c r="K157" i="2"/>
  <c r="K156" i="2"/>
  <c r="K155" i="2"/>
  <c r="K154" i="2"/>
  <c r="K153" i="2"/>
  <c r="K152" i="2"/>
  <c r="K151" i="2"/>
  <c r="K150" i="2"/>
  <c r="K149" i="2"/>
  <c r="K148" i="2"/>
  <c r="K147" i="2"/>
  <c r="K146" i="2"/>
  <c r="K145" i="2"/>
  <c r="K144" i="2"/>
  <c r="K143" i="2"/>
  <c r="K142" i="2"/>
  <c r="K141" i="2"/>
  <c r="K140" i="2"/>
  <c r="K139" i="2"/>
  <c r="K138" i="2"/>
  <c r="K137" i="2"/>
  <c r="K136" i="2"/>
  <c r="K135" i="2"/>
  <c r="K134" i="2"/>
  <c r="K133" i="2"/>
  <c r="K132" i="2"/>
  <c r="K131" i="2"/>
  <c r="K130" i="2"/>
  <c r="K129" i="2"/>
  <c r="K128" i="2"/>
  <c r="K127" i="2"/>
  <c r="K126" i="2"/>
  <c r="K125" i="2"/>
  <c r="K124" i="2"/>
  <c r="K123" i="2"/>
  <c r="K122" i="2"/>
  <c r="K121" i="2"/>
  <c r="K120" i="2"/>
  <c r="K119" i="2"/>
  <c r="K118" i="2"/>
  <c r="K117" i="2"/>
  <c r="K116" i="2"/>
  <c r="K941" i="2" s="1"/>
  <c r="K115" i="2"/>
  <c r="K114" i="2"/>
  <c r="K113" i="2"/>
  <c r="K112" i="2"/>
  <c r="K111" i="2"/>
  <c r="K110" i="2"/>
  <c r="K109" i="2"/>
  <c r="K108" i="2"/>
  <c r="K107" i="2"/>
  <c r="K106" i="2"/>
  <c r="K105" i="2"/>
  <c r="K104" i="2"/>
  <c r="K103" i="2"/>
  <c r="K102" i="2"/>
  <c r="K101" i="2"/>
  <c r="K100" i="2"/>
  <c r="K99" i="2"/>
  <c r="K98" i="2"/>
  <c r="K97" i="2"/>
  <c r="K96" i="2"/>
  <c r="K95" i="2"/>
  <c r="K94" i="2"/>
  <c r="K93" i="2"/>
  <c r="K92" i="2"/>
  <c r="K91" i="2"/>
  <c r="K90" i="2"/>
  <c r="K89" i="2"/>
  <c r="K88" i="2"/>
  <c r="K87" i="2"/>
  <c r="K86" i="2"/>
  <c r="K85" i="2"/>
  <c r="K84" i="2"/>
  <c r="K83" i="2"/>
  <c r="K82" i="2"/>
  <c r="K81" i="2"/>
  <c r="K80" i="2"/>
  <c r="K79" i="2"/>
  <c r="K78" i="2"/>
  <c r="K77" i="2"/>
  <c r="K76" i="2"/>
  <c r="K75" i="2"/>
  <c r="K74" i="2"/>
  <c r="K73" i="2"/>
  <c r="K72" i="2"/>
  <c r="K71" i="2"/>
  <c r="K70" i="2"/>
  <c r="K69" i="2"/>
  <c r="K68" i="2"/>
  <c r="K67" i="2"/>
  <c r="K66" i="2"/>
  <c r="K65" i="2"/>
  <c r="K64" i="2"/>
  <c r="K63" i="2"/>
  <c r="K62" i="2"/>
  <c r="K61" i="2"/>
  <c r="K60" i="2"/>
  <c r="K59" i="2"/>
  <c r="K58" i="2"/>
  <c r="K57" i="2"/>
  <c r="K56" i="2"/>
  <c r="K55" i="2"/>
  <c r="K54" i="2"/>
  <c r="K53" i="2"/>
  <c r="K52" i="2"/>
  <c r="K51" i="2"/>
  <c r="K50" i="2"/>
  <c r="K49" i="2"/>
  <c r="K48" i="2"/>
  <c r="K47" i="2"/>
  <c r="K46" i="2"/>
  <c r="K45" i="2"/>
  <c r="K44" i="2"/>
  <c r="K43" i="2"/>
  <c r="K42" i="2"/>
  <c r="K41" i="2"/>
  <c r="K40" i="2"/>
  <c r="K39" i="2"/>
  <c r="K38" i="2"/>
  <c r="K37" i="2"/>
  <c r="K36" i="2"/>
  <c r="K35" i="2"/>
  <c r="K34" i="2"/>
  <c r="K33" i="2"/>
  <c r="K32" i="2"/>
  <c r="K31" i="2"/>
  <c r="K30" i="2"/>
  <c r="K29" i="2"/>
  <c r="K28" i="2"/>
  <c r="K27" i="2"/>
  <c r="K26" i="2"/>
  <c r="K25" i="2"/>
  <c r="K24" i="2"/>
  <c r="K23" i="2"/>
  <c r="K22" i="2"/>
  <c r="K21" i="2"/>
  <c r="K20" i="2"/>
  <c r="K19" i="2"/>
  <c r="K18" i="2"/>
  <c r="K17" i="2"/>
  <c r="K16" i="2"/>
  <c r="K15" i="2"/>
  <c r="K14" i="2"/>
  <c r="K13" i="2"/>
  <c r="K12" i="2"/>
  <c r="F941" i="2" l="1"/>
  <c r="L453" i="1" l="1"/>
  <c r="K453" i="1"/>
  <c r="I453" i="1"/>
  <c r="H453" i="1"/>
  <c r="M452" i="1"/>
  <c r="J452" i="1"/>
  <c r="N452" i="1" s="1"/>
  <c r="J451" i="1"/>
  <c r="M450" i="1"/>
  <c r="J450" i="1"/>
  <c r="N450" i="1" s="1"/>
  <c r="N449" i="1"/>
  <c r="J449" i="1"/>
  <c r="M449" i="1" s="1"/>
  <c r="N448" i="1"/>
  <c r="M448" i="1"/>
  <c r="J448" i="1"/>
  <c r="N447" i="1"/>
  <c r="J447" i="1"/>
  <c r="M447" i="1" s="1"/>
  <c r="M446" i="1"/>
  <c r="J446" i="1"/>
  <c r="N446" i="1" s="1"/>
  <c r="N445" i="1"/>
  <c r="J445" i="1"/>
  <c r="M445" i="1" s="1"/>
  <c r="N444" i="1"/>
  <c r="M444" i="1"/>
  <c r="J444" i="1"/>
  <c r="J443" i="1"/>
  <c r="M443" i="1" s="1"/>
  <c r="M442" i="1"/>
  <c r="J442" i="1"/>
  <c r="N442" i="1" s="1"/>
  <c r="J441" i="1"/>
  <c r="M441" i="1" s="1"/>
  <c r="N440" i="1"/>
  <c r="M440" i="1"/>
  <c r="J440" i="1"/>
  <c r="N439" i="1"/>
  <c r="J439" i="1"/>
  <c r="M439" i="1" s="1"/>
  <c r="M438" i="1"/>
  <c r="J438" i="1"/>
  <c r="N438" i="1" s="1"/>
  <c r="N437" i="1"/>
  <c r="J437" i="1"/>
  <c r="M437" i="1" s="1"/>
  <c r="N436" i="1"/>
  <c r="M436" i="1"/>
  <c r="J436" i="1"/>
  <c r="N435" i="1"/>
  <c r="J435" i="1"/>
  <c r="M435" i="1" s="1"/>
  <c r="M434" i="1"/>
  <c r="J434" i="1"/>
  <c r="N434" i="1" s="1"/>
  <c r="N433" i="1"/>
  <c r="J433" i="1"/>
  <c r="M433" i="1" s="1"/>
  <c r="N432" i="1"/>
  <c r="M432" i="1"/>
  <c r="J432" i="1"/>
  <c r="N431" i="1"/>
  <c r="J431" i="1"/>
  <c r="M431" i="1" s="1"/>
  <c r="M430" i="1"/>
  <c r="J430" i="1"/>
  <c r="N430" i="1" s="1"/>
  <c r="N429" i="1"/>
  <c r="J429" i="1"/>
  <c r="M429" i="1" s="1"/>
  <c r="N428" i="1"/>
  <c r="M428" i="1"/>
  <c r="J428" i="1"/>
  <c r="J427" i="1"/>
  <c r="M427" i="1" s="1"/>
  <c r="M426" i="1"/>
  <c r="J426" i="1"/>
  <c r="N426" i="1" s="1"/>
  <c r="J425" i="1"/>
  <c r="M425" i="1" s="1"/>
  <c r="N424" i="1"/>
  <c r="M424" i="1"/>
  <c r="J424" i="1"/>
  <c r="N423" i="1"/>
  <c r="J423" i="1"/>
  <c r="M423" i="1" s="1"/>
  <c r="M422" i="1"/>
  <c r="J422" i="1"/>
  <c r="N422" i="1" s="1"/>
  <c r="N421" i="1"/>
  <c r="J421" i="1"/>
  <c r="M421" i="1" s="1"/>
  <c r="N420" i="1"/>
  <c r="M420" i="1"/>
  <c r="J420" i="1"/>
  <c r="N419" i="1"/>
  <c r="J419" i="1"/>
  <c r="M419" i="1" s="1"/>
  <c r="M418" i="1"/>
  <c r="J418" i="1"/>
  <c r="N418" i="1" s="1"/>
  <c r="N417" i="1"/>
  <c r="J417" i="1"/>
  <c r="M417" i="1" s="1"/>
  <c r="N416" i="1"/>
  <c r="M416" i="1"/>
  <c r="J416" i="1"/>
  <c r="N415" i="1"/>
  <c r="J415" i="1"/>
  <c r="M415" i="1" s="1"/>
  <c r="M414" i="1"/>
  <c r="J414" i="1"/>
  <c r="N414" i="1" s="1"/>
  <c r="J413" i="1"/>
  <c r="M413" i="1" s="1"/>
  <c r="N412" i="1"/>
  <c r="M412" i="1"/>
  <c r="J412" i="1"/>
  <c r="J411" i="1"/>
  <c r="M411" i="1" s="1"/>
  <c r="M410" i="1"/>
  <c r="J410" i="1"/>
  <c r="N410" i="1" s="1"/>
  <c r="J409" i="1"/>
  <c r="M409" i="1" s="1"/>
  <c r="N408" i="1"/>
  <c r="M408" i="1"/>
  <c r="J408" i="1"/>
  <c r="N407" i="1"/>
  <c r="J407" i="1"/>
  <c r="M407" i="1" s="1"/>
  <c r="M406" i="1"/>
  <c r="J406" i="1"/>
  <c r="N406" i="1" s="1"/>
  <c r="N405" i="1"/>
  <c r="J405" i="1"/>
  <c r="M405" i="1" s="1"/>
  <c r="N404" i="1"/>
  <c r="M404" i="1"/>
  <c r="J404" i="1"/>
  <c r="N403" i="1"/>
  <c r="J403" i="1"/>
  <c r="M403" i="1" s="1"/>
  <c r="M402" i="1"/>
  <c r="J402" i="1"/>
  <c r="N402" i="1" s="1"/>
  <c r="N401" i="1"/>
  <c r="J401" i="1"/>
  <c r="M401" i="1" s="1"/>
  <c r="N400" i="1"/>
  <c r="M400" i="1"/>
  <c r="J400" i="1"/>
  <c r="J399" i="1"/>
  <c r="M399" i="1" s="1"/>
  <c r="M398" i="1"/>
  <c r="J398" i="1"/>
  <c r="N398" i="1" s="1"/>
  <c r="J397" i="1"/>
  <c r="M397" i="1" s="1"/>
  <c r="N396" i="1"/>
  <c r="M396" i="1"/>
  <c r="J396" i="1"/>
  <c r="J395" i="1"/>
  <c r="M395" i="1" s="1"/>
  <c r="M394" i="1"/>
  <c r="J394" i="1"/>
  <c r="N394" i="1" s="1"/>
  <c r="J393" i="1"/>
  <c r="M393" i="1" s="1"/>
  <c r="N392" i="1"/>
  <c r="M392" i="1"/>
  <c r="J392" i="1"/>
  <c r="N391" i="1"/>
  <c r="J391" i="1"/>
  <c r="M391" i="1" s="1"/>
  <c r="M390" i="1"/>
  <c r="J390" i="1"/>
  <c r="N390" i="1" s="1"/>
  <c r="N389" i="1"/>
  <c r="J389" i="1"/>
  <c r="M389" i="1" s="1"/>
  <c r="N388" i="1"/>
  <c r="M388" i="1"/>
  <c r="J388" i="1"/>
  <c r="N387" i="1"/>
  <c r="J387" i="1"/>
  <c r="M387" i="1" s="1"/>
  <c r="M386" i="1"/>
  <c r="J386" i="1"/>
  <c r="N386" i="1" s="1"/>
  <c r="N385" i="1"/>
  <c r="J385" i="1"/>
  <c r="M385" i="1" s="1"/>
  <c r="N384" i="1"/>
  <c r="M384" i="1"/>
  <c r="J384" i="1"/>
  <c r="N383" i="1"/>
  <c r="J383" i="1"/>
  <c r="M383" i="1" s="1"/>
  <c r="M382" i="1"/>
  <c r="J382" i="1"/>
  <c r="N382" i="1" s="1"/>
  <c r="J381" i="1"/>
  <c r="M381" i="1" s="1"/>
  <c r="M380" i="1"/>
  <c r="J380" i="1"/>
  <c r="N380" i="1" s="1"/>
  <c r="J379" i="1"/>
  <c r="M379" i="1" s="1"/>
  <c r="M378" i="1"/>
  <c r="J378" i="1"/>
  <c r="N378" i="1" s="1"/>
  <c r="J377" i="1"/>
  <c r="M377" i="1" s="1"/>
  <c r="M376" i="1"/>
  <c r="J376" i="1"/>
  <c r="N376" i="1" s="1"/>
  <c r="J375" i="1"/>
  <c r="M375" i="1" s="1"/>
  <c r="M374" i="1"/>
  <c r="J374" i="1"/>
  <c r="N374" i="1" s="1"/>
  <c r="J373" i="1"/>
  <c r="M373" i="1" s="1"/>
  <c r="M372" i="1"/>
  <c r="J372" i="1"/>
  <c r="N372" i="1" s="1"/>
  <c r="J371" i="1"/>
  <c r="M371" i="1" s="1"/>
  <c r="M370" i="1"/>
  <c r="J370" i="1"/>
  <c r="N370" i="1" s="1"/>
  <c r="J369" i="1"/>
  <c r="M369" i="1" s="1"/>
  <c r="M368" i="1"/>
  <c r="J368" i="1"/>
  <c r="N368" i="1" s="1"/>
  <c r="J367" i="1"/>
  <c r="M367" i="1" s="1"/>
  <c r="M366" i="1"/>
  <c r="J366" i="1"/>
  <c r="N366" i="1" s="1"/>
  <c r="J365" i="1"/>
  <c r="M365" i="1" s="1"/>
  <c r="M364" i="1"/>
  <c r="J364" i="1"/>
  <c r="N364" i="1" s="1"/>
  <c r="J363" i="1"/>
  <c r="M363" i="1" s="1"/>
  <c r="M362" i="1"/>
  <c r="J362" i="1"/>
  <c r="N362" i="1" s="1"/>
  <c r="J361" i="1"/>
  <c r="M361" i="1" s="1"/>
  <c r="M360" i="1"/>
  <c r="J360" i="1"/>
  <c r="N360" i="1" s="1"/>
  <c r="J359" i="1"/>
  <c r="M359" i="1" s="1"/>
  <c r="M358" i="1"/>
  <c r="J358" i="1"/>
  <c r="N358" i="1" s="1"/>
  <c r="J357" i="1"/>
  <c r="M357" i="1" s="1"/>
  <c r="M356" i="1"/>
  <c r="J356" i="1"/>
  <c r="N356" i="1" s="1"/>
  <c r="J355" i="1"/>
  <c r="M355" i="1" s="1"/>
  <c r="M354" i="1"/>
  <c r="J354" i="1"/>
  <c r="N354" i="1" s="1"/>
  <c r="J353" i="1"/>
  <c r="M353" i="1" s="1"/>
  <c r="M352" i="1"/>
  <c r="J352" i="1"/>
  <c r="N352" i="1" s="1"/>
  <c r="J351" i="1"/>
  <c r="M351" i="1" s="1"/>
  <c r="M350" i="1"/>
  <c r="J350" i="1"/>
  <c r="N350" i="1" s="1"/>
  <c r="J349" i="1"/>
  <c r="M349" i="1" s="1"/>
  <c r="M348" i="1"/>
  <c r="J348" i="1"/>
  <c r="N348" i="1" s="1"/>
  <c r="J347" i="1"/>
  <c r="M347" i="1" s="1"/>
  <c r="M346" i="1"/>
  <c r="J346" i="1"/>
  <c r="N346" i="1" s="1"/>
  <c r="J345" i="1"/>
  <c r="M345" i="1" s="1"/>
  <c r="N344" i="1"/>
  <c r="M344" i="1"/>
  <c r="J344" i="1"/>
  <c r="J343" i="1"/>
  <c r="M343" i="1" s="1"/>
  <c r="M342" i="1"/>
  <c r="J342" i="1"/>
  <c r="N342" i="1" s="1"/>
  <c r="J341" i="1"/>
  <c r="M341" i="1" s="1"/>
  <c r="N340" i="1"/>
  <c r="M340" i="1"/>
  <c r="J340" i="1"/>
  <c r="N339" i="1"/>
  <c r="J339" i="1"/>
  <c r="M339" i="1" s="1"/>
  <c r="M338" i="1"/>
  <c r="J338" i="1"/>
  <c r="N338" i="1" s="1"/>
  <c r="N337" i="1"/>
  <c r="J337" i="1"/>
  <c r="M337" i="1" s="1"/>
  <c r="N336" i="1"/>
  <c r="M336" i="1"/>
  <c r="J336" i="1"/>
  <c r="N335" i="1"/>
  <c r="J335" i="1"/>
  <c r="M335" i="1" s="1"/>
  <c r="M334" i="1"/>
  <c r="J334" i="1"/>
  <c r="N334" i="1" s="1"/>
  <c r="N333" i="1"/>
  <c r="J333" i="1"/>
  <c r="M333" i="1" s="1"/>
  <c r="M332" i="1"/>
  <c r="J332" i="1"/>
  <c r="N332" i="1" s="1"/>
  <c r="N331" i="1"/>
  <c r="J331" i="1"/>
  <c r="M331" i="1" s="1"/>
  <c r="M330" i="1"/>
  <c r="J330" i="1"/>
  <c r="N330" i="1" s="1"/>
  <c r="N329" i="1"/>
  <c r="J329" i="1"/>
  <c r="M329" i="1" s="1"/>
  <c r="M328" i="1"/>
  <c r="J328" i="1"/>
  <c r="N328" i="1" s="1"/>
  <c r="N327" i="1"/>
  <c r="J327" i="1"/>
  <c r="M327" i="1" s="1"/>
  <c r="N326" i="1"/>
  <c r="M326" i="1"/>
  <c r="J326" i="1"/>
  <c r="J325" i="1"/>
  <c r="M325" i="1" s="1"/>
  <c r="M324" i="1"/>
  <c r="J324" i="1"/>
  <c r="N324" i="1" s="1"/>
  <c r="J323" i="1"/>
  <c r="M323" i="1" s="1"/>
  <c r="N322" i="1"/>
  <c r="M322" i="1"/>
  <c r="J322" i="1"/>
  <c r="J321" i="1"/>
  <c r="M320" i="1"/>
  <c r="J320" i="1"/>
  <c r="N320" i="1" s="1"/>
  <c r="J319" i="1"/>
  <c r="N318" i="1"/>
  <c r="M318" i="1"/>
  <c r="J318" i="1"/>
  <c r="J317" i="1"/>
  <c r="M317" i="1" s="1"/>
  <c r="M316" i="1"/>
  <c r="J316" i="1"/>
  <c r="N316" i="1" s="1"/>
  <c r="J315" i="1"/>
  <c r="M315" i="1" s="1"/>
  <c r="M314" i="1"/>
  <c r="J314" i="1"/>
  <c r="N314" i="1" s="1"/>
  <c r="J313" i="1"/>
  <c r="M313" i="1" s="1"/>
  <c r="M312" i="1"/>
  <c r="J312" i="1"/>
  <c r="N312" i="1" s="1"/>
  <c r="J311" i="1"/>
  <c r="M311" i="1" s="1"/>
  <c r="M310" i="1"/>
  <c r="J310" i="1"/>
  <c r="N310" i="1" s="1"/>
  <c r="J309" i="1"/>
  <c r="M309" i="1" s="1"/>
  <c r="M308" i="1"/>
  <c r="J308" i="1"/>
  <c r="N308" i="1" s="1"/>
  <c r="J307" i="1"/>
  <c r="M307" i="1" s="1"/>
  <c r="M306" i="1"/>
  <c r="J306" i="1"/>
  <c r="N306" i="1" s="1"/>
  <c r="J305" i="1"/>
  <c r="M305" i="1" s="1"/>
  <c r="M304" i="1"/>
  <c r="J304" i="1"/>
  <c r="N304" i="1" s="1"/>
  <c r="J303" i="1"/>
  <c r="M303" i="1" s="1"/>
  <c r="M302" i="1"/>
  <c r="J302" i="1"/>
  <c r="N302" i="1" s="1"/>
  <c r="J301" i="1"/>
  <c r="M301" i="1" s="1"/>
  <c r="M300" i="1"/>
  <c r="J300" i="1"/>
  <c r="N300" i="1" s="1"/>
  <c r="J299" i="1"/>
  <c r="M299" i="1" s="1"/>
  <c r="M298" i="1"/>
  <c r="J298" i="1"/>
  <c r="N298" i="1" s="1"/>
  <c r="J297" i="1"/>
  <c r="M297" i="1" s="1"/>
  <c r="M296" i="1"/>
  <c r="J296" i="1"/>
  <c r="N296" i="1" s="1"/>
  <c r="J295" i="1"/>
  <c r="M295" i="1" s="1"/>
  <c r="N294" i="1"/>
  <c r="M294" i="1"/>
  <c r="J294" i="1"/>
  <c r="N293" i="1"/>
  <c r="J293" i="1"/>
  <c r="M293" i="1" s="1"/>
  <c r="M292" i="1"/>
  <c r="J292" i="1"/>
  <c r="N292" i="1" s="1"/>
  <c r="N291" i="1"/>
  <c r="J291" i="1"/>
  <c r="M291" i="1" s="1"/>
  <c r="N290" i="1"/>
  <c r="M290" i="1"/>
  <c r="J290" i="1"/>
  <c r="N289" i="1"/>
  <c r="J289" i="1"/>
  <c r="M289" i="1" s="1"/>
  <c r="M288" i="1"/>
  <c r="J288" i="1"/>
  <c r="N288" i="1" s="1"/>
  <c r="N287" i="1"/>
  <c r="J287" i="1"/>
  <c r="M287" i="1" s="1"/>
  <c r="M286" i="1"/>
  <c r="J286" i="1"/>
  <c r="N286" i="1" s="1"/>
  <c r="J285" i="1"/>
  <c r="M285" i="1" s="1"/>
  <c r="M284" i="1"/>
  <c r="J284" i="1"/>
  <c r="N284" i="1" s="1"/>
  <c r="J283" i="1"/>
  <c r="M283" i="1" s="1"/>
  <c r="N282" i="1"/>
  <c r="M282" i="1"/>
  <c r="J282" i="1"/>
  <c r="J281" i="1"/>
  <c r="M280" i="1"/>
  <c r="J280" i="1"/>
  <c r="N280" i="1" s="1"/>
  <c r="J279" i="1"/>
  <c r="N278" i="1"/>
  <c r="M278" i="1"/>
  <c r="J278" i="1"/>
  <c r="J277" i="1"/>
  <c r="M277" i="1" s="1"/>
  <c r="M276" i="1"/>
  <c r="J276" i="1"/>
  <c r="N276" i="1" s="1"/>
  <c r="J275" i="1"/>
  <c r="M275" i="1" s="1"/>
  <c r="N274" i="1"/>
  <c r="M274" i="1"/>
  <c r="J274" i="1"/>
  <c r="N273" i="1"/>
  <c r="J273" i="1"/>
  <c r="M273" i="1" s="1"/>
  <c r="M272" i="1"/>
  <c r="J272" i="1"/>
  <c r="N272" i="1" s="1"/>
  <c r="N271" i="1"/>
  <c r="J271" i="1"/>
  <c r="M271" i="1" s="1"/>
  <c r="M270" i="1"/>
  <c r="J270" i="1"/>
  <c r="N270" i="1" s="1"/>
  <c r="N269" i="1"/>
  <c r="J269" i="1"/>
  <c r="M269" i="1" s="1"/>
  <c r="J268" i="1"/>
  <c r="N267" i="1"/>
  <c r="J267" i="1"/>
  <c r="M267" i="1" s="1"/>
  <c r="N266" i="1"/>
  <c r="M266" i="1"/>
  <c r="J266" i="1"/>
  <c r="J265" i="1"/>
  <c r="N264" i="1"/>
  <c r="M264" i="1"/>
  <c r="J264" i="1"/>
  <c r="N263" i="1"/>
  <c r="M263" i="1"/>
  <c r="J263" i="1"/>
  <c r="J262" i="1"/>
  <c r="N262" i="1" s="1"/>
  <c r="J261" i="1"/>
  <c r="N260" i="1"/>
  <c r="M260" i="1"/>
  <c r="J260" i="1"/>
  <c r="N259" i="1"/>
  <c r="M259" i="1"/>
  <c r="J259" i="1"/>
  <c r="M258" i="1"/>
  <c r="J258" i="1"/>
  <c r="N258" i="1" s="1"/>
  <c r="J257" i="1"/>
  <c r="N256" i="1"/>
  <c r="M256" i="1"/>
  <c r="J256" i="1"/>
  <c r="N255" i="1"/>
  <c r="M255" i="1"/>
  <c r="J255" i="1"/>
  <c r="M254" i="1"/>
  <c r="J254" i="1"/>
  <c r="N254" i="1" s="1"/>
  <c r="J253" i="1"/>
  <c r="N252" i="1"/>
  <c r="M252" i="1"/>
  <c r="J252" i="1"/>
  <c r="N251" i="1"/>
  <c r="M251" i="1"/>
  <c r="J251" i="1"/>
  <c r="J250" i="1"/>
  <c r="N250" i="1" s="1"/>
  <c r="J249" i="1"/>
  <c r="N248" i="1"/>
  <c r="M248" i="1"/>
  <c r="J248" i="1"/>
  <c r="N247" i="1"/>
  <c r="M247" i="1"/>
  <c r="J247" i="1"/>
  <c r="J246" i="1"/>
  <c r="J245" i="1"/>
  <c r="N244" i="1"/>
  <c r="J244" i="1"/>
  <c r="M244" i="1" s="1"/>
  <c r="N243" i="1"/>
  <c r="M243" i="1"/>
  <c r="J243" i="1"/>
  <c r="J242" i="1"/>
  <c r="J241" i="1"/>
  <c r="N240" i="1"/>
  <c r="J240" i="1"/>
  <c r="M240" i="1" s="1"/>
  <c r="N239" i="1"/>
  <c r="M239" i="1"/>
  <c r="J239" i="1"/>
  <c r="J238" i="1"/>
  <c r="J237" i="1"/>
  <c r="N236" i="1"/>
  <c r="J236" i="1"/>
  <c r="M236" i="1" s="1"/>
  <c r="N235" i="1"/>
  <c r="M235" i="1"/>
  <c r="J235" i="1"/>
  <c r="J234" i="1"/>
  <c r="J233" i="1"/>
  <c r="N232" i="1"/>
  <c r="J232" i="1"/>
  <c r="M232" i="1" s="1"/>
  <c r="N231" i="1"/>
  <c r="M231" i="1"/>
  <c r="J231" i="1"/>
  <c r="J230" i="1"/>
  <c r="J229" i="1"/>
  <c r="N228" i="1"/>
  <c r="J228" i="1"/>
  <c r="M228" i="1" s="1"/>
  <c r="N227" i="1"/>
  <c r="M227" i="1"/>
  <c r="J227" i="1"/>
  <c r="J226" i="1"/>
  <c r="J225" i="1"/>
  <c r="N224" i="1"/>
  <c r="J224" i="1"/>
  <c r="M224" i="1" s="1"/>
  <c r="N223" i="1"/>
  <c r="M223" i="1"/>
  <c r="J223" i="1"/>
  <c r="J222" i="1"/>
  <c r="J221" i="1"/>
  <c r="N220" i="1"/>
  <c r="J220" i="1"/>
  <c r="M220" i="1" s="1"/>
  <c r="N219" i="1"/>
  <c r="M219" i="1"/>
  <c r="J219" i="1"/>
  <c r="J218" i="1"/>
  <c r="J217" i="1"/>
  <c r="N216" i="1"/>
  <c r="J216" i="1"/>
  <c r="M216" i="1" s="1"/>
  <c r="N215" i="1"/>
  <c r="M215" i="1"/>
  <c r="J215" i="1"/>
  <c r="J214" i="1"/>
  <c r="J213" i="1"/>
  <c r="N212" i="1"/>
  <c r="J212" i="1"/>
  <c r="M212" i="1" s="1"/>
  <c r="N211" i="1"/>
  <c r="M211" i="1"/>
  <c r="J211" i="1"/>
  <c r="J210" i="1"/>
  <c r="J209" i="1"/>
  <c r="N208" i="1"/>
  <c r="J208" i="1"/>
  <c r="M208" i="1" s="1"/>
  <c r="N207" i="1"/>
  <c r="M207" i="1"/>
  <c r="J207" i="1"/>
  <c r="J206" i="1"/>
  <c r="J205" i="1"/>
  <c r="N204" i="1"/>
  <c r="J204" i="1"/>
  <c r="M204" i="1" s="1"/>
  <c r="N203" i="1"/>
  <c r="M203" i="1"/>
  <c r="J203" i="1"/>
  <c r="J202" i="1"/>
  <c r="J201" i="1"/>
  <c r="N200" i="1"/>
  <c r="J200" i="1"/>
  <c r="M200" i="1" s="1"/>
  <c r="N199" i="1"/>
  <c r="M199" i="1"/>
  <c r="J199" i="1"/>
  <c r="J198" i="1"/>
  <c r="J197" i="1"/>
  <c r="N196" i="1"/>
  <c r="J196" i="1"/>
  <c r="M196" i="1" s="1"/>
  <c r="N195" i="1"/>
  <c r="M195" i="1"/>
  <c r="J195" i="1"/>
  <c r="J194" i="1"/>
  <c r="J193" i="1"/>
  <c r="N192" i="1"/>
  <c r="J192" i="1"/>
  <c r="M192" i="1" s="1"/>
  <c r="N191" i="1"/>
  <c r="M191" i="1"/>
  <c r="J191" i="1"/>
  <c r="J190" i="1"/>
  <c r="J189" i="1"/>
  <c r="N188" i="1"/>
  <c r="J188" i="1"/>
  <c r="M188" i="1" s="1"/>
  <c r="N187" i="1"/>
  <c r="M187" i="1"/>
  <c r="J187" i="1"/>
  <c r="J186" i="1"/>
  <c r="J185" i="1"/>
  <c r="N184" i="1"/>
  <c r="J184" i="1"/>
  <c r="M184" i="1" s="1"/>
  <c r="N183" i="1"/>
  <c r="M183" i="1"/>
  <c r="J183" i="1"/>
  <c r="J182" i="1"/>
  <c r="J181" i="1"/>
  <c r="N180" i="1"/>
  <c r="J180" i="1"/>
  <c r="M180" i="1" s="1"/>
  <c r="N179" i="1"/>
  <c r="M179" i="1"/>
  <c r="J179" i="1"/>
  <c r="J178" i="1"/>
  <c r="J177" i="1"/>
  <c r="N176" i="1"/>
  <c r="J176" i="1"/>
  <c r="M176" i="1" s="1"/>
  <c r="N175" i="1"/>
  <c r="M175" i="1"/>
  <c r="J175" i="1"/>
  <c r="J174" i="1"/>
  <c r="J173" i="1"/>
  <c r="N172" i="1"/>
  <c r="J172" i="1"/>
  <c r="M172" i="1" s="1"/>
  <c r="N171" i="1"/>
  <c r="M171" i="1"/>
  <c r="J171" i="1"/>
  <c r="J170" i="1"/>
  <c r="J169" i="1"/>
  <c r="N168" i="1"/>
  <c r="J168" i="1"/>
  <c r="M168" i="1" s="1"/>
  <c r="N167" i="1"/>
  <c r="M167" i="1"/>
  <c r="J167" i="1"/>
  <c r="J166" i="1"/>
  <c r="J165" i="1"/>
  <c r="N164" i="1"/>
  <c r="J164" i="1"/>
  <c r="M164" i="1" s="1"/>
  <c r="N163" i="1"/>
  <c r="M163" i="1"/>
  <c r="J163" i="1"/>
  <c r="J162" i="1"/>
  <c r="J161" i="1"/>
  <c r="N160" i="1"/>
  <c r="J160" i="1"/>
  <c r="M160" i="1" s="1"/>
  <c r="N159" i="1"/>
  <c r="M159" i="1"/>
  <c r="J159" i="1"/>
  <c r="J158" i="1"/>
  <c r="J157" i="1"/>
  <c r="N156" i="1"/>
  <c r="J156" i="1"/>
  <c r="M156" i="1" s="1"/>
  <c r="N155" i="1"/>
  <c r="M155" i="1"/>
  <c r="J155" i="1"/>
  <c r="J154" i="1"/>
  <c r="J153" i="1"/>
  <c r="N152" i="1"/>
  <c r="J152" i="1"/>
  <c r="M152" i="1" s="1"/>
  <c r="N151" i="1"/>
  <c r="M151" i="1"/>
  <c r="J151" i="1"/>
  <c r="J150" i="1"/>
  <c r="J149" i="1"/>
  <c r="N148" i="1"/>
  <c r="J148" i="1"/>
  <c r="M148" i="1" s="1"/>
  <c r="N147" i="1"/>
  <c r="M147" i="1"/>
  <c r="J147" i="1"/>
  <c r="J146" i="1"/>
  <c r="J145" i="1"/>
  <c r="N144" i="1"/>
  <c r="J144" i="1"/>
  <c r="M144" i="1" s="1"/>
  <c r="N143" i="1"/>
  <c r="M143" i="1"/>
  <c r="J143" i="1"/>
  <c r="J142" i="1"/>
  <c r="J141" i="1"/>
  <c r="N140" i="1"/>
  <c r="J140" i="1"/>
  <c r="M140" i="1" s="1"/>
  <c r="N139" i="1"/>
  <c r="M139" i="1"/>
  <c r="J139" i="1"/>
  <c r="J138" i="1"/>
  <c r="J137" i="1"/>
  <c r="N137" i="1" s="1"/>
  <c r="N136" i="1"/>
  <c r="M136" i="1"/>
  <c r="J136" i="1"/>
  <c r="N135" i="1"/>
  <c r="M135" i="1"/>
  <c r="J135" i="1"/>
  <c r="J134" i="1"/>
  <c r="J133" i="1"/>
  <c r="N133" i="1" s="1"/>
  <c r="N132" i="1"/>
  <c r="M132" i="1"/>
  <c r="J132" i="1"/>
  <c r="N131" i="1"/>
  <c r="M131" i="1"/>
  <c r="J131" i="1"/>
  <c r="J130" i="1"/>
  <c r="J129" i="1"/>
  <c r="N129" i="1" s="1"/>
  <c r="N128" i="1"/>
  <c r="M128" i="1"/>
  <c r="J128" i="1"/>
  <c r="N127" i="1"/>
  <c r="M127" i="1"/>
  <c r="J127" i="1"/>
  <c r="J126" i="1"/>
  <c r="J125" i="1"/>
  <c r="N125" i="1" s="1"/>
  <c r="N124" i="1"/>
  <c r="M124" i="1"/>
  <c r="J124" i="1"/>
  <c r="N123" i="1"/>
  <c r="M123" i="1"/>
  <c r="J123" i="1"/>
  <c r="J122" i="1"/>
  <c r="J121" i="1"/>
  <c r="N120" i="1"/>
  <c r="M120" i="1"/>
  <c r="J120" i="1"/>
  <c r="N119" i="1"/>
  <c r="M119" i="1"/>
  <c r="J119" i="1"/>
  <c r="J118" i="1"/>
  <c r="N118" i="1" s="1"/>
  <c r="J117" i="1"/>
  <c r="N116" i="1"/>
  <c r="M116" i="1"/>
  <c r="J116" i="1"/>
  <c r="N115" i="1"/>
  <c r="M115" i="1"/>
  <c r="J115" i="1"/>
  <c r="M114" i="1"/>
  <c r="J114" i="1"/>
  <c r="N114" i="1" s="1"/>
  <c r="J113" i="1"/>
  <c r="N112" i="1"/>
  <c r="M112" i="1"/>
  <c r="J112" i="1"/>
  <c r="N111" i="1"/>
  <c r="M111" i="1"/>
  <c r="J111" i="1"/>
  <c r="J110" i="1"/>
  <c r="N110" i="1" s="1"/>
  <c r="J109" i="1"/>
  <c r="N108" i="1"/>
  <c r="M108" i="1"/>
  <c r="J108" i="1"/>
  <c r="N107" i="1"/>
  <c r="M107" i="1"/>
  <c r="J107" i="1"/>
  <c r="M106" i="1"/>
  <c r="J106" i="1"/>
  <c r="N106" i="1" s="1"/>
  <c r="J105" i="1"/>
  <c r="N104" i="1"/>
  <c r="M104" i="1"/>
  <c r="J104" i="1"/>
  <c r="N103" i="1"/>
  <c r="M103" i="1"/>
  <c r="J103" i="1"/>
  <c r="J102" i="1"/>
  <c r="N102" i="1" s="1"/>
  <c r="J101" i="1"/>
  <c r="N100" i="1"/>
  <c r="M100" i="1"/>
  <c r="J100" i="1"/>
  <c r="N99" i="1"/>
  <c r="M99" i="1"/>
  <c r="J99" i="1"/>
  <c r="M98" i="1"/>
  <c r="J98" i="1"/>
  <c r="N98" i="1" s="1"/>
  <c r="J97" i="1"/>
  <c r="N96" i="1"/>
  <c r="M96" i="1"/>
  <c r="J96" i="1"/>
  <c r="N95" i="1"/>
  <c r="M95" i="1"/>
  <c r="J95" i="1"/>
  <c r="J94" i="1"/>
  <c r="N94" i="1" s="1"/>
  <c r="J93" i="1"/>
  <c r="N92" i="1"/>
  <c r="M92" i="1"/>
  <c r="J92" i="1"/>
  <c r="N91" i="1"/>
  <c r="M91" i="1"/>
  <c r="J91" i="1"/>
  <c r="M90" i="1"/>
  <c r="J90" i="1"/>
  <c r="N90" i="1" s="1"/>
  <c r="J89" i="1"/>
  <c r="N88" i="1"/>
  <c r="M88" i="1"/>
  <c r="J88" i="1"/>
  <c r="N87" i="1"/>
  <c r="M87" i="1"/>
  <c r="J87" i="1"/>
  <c r="J86" i="1"/>
  <c r="N86" i="1" s="1"/>
  <c r="J85" i="1"/>
  <c r="N84" i="1"/>
  <c r="M84" i="1"/>
  <c r="J84" i="1"/>
  <c r="N83" i="1"/>
  <c r="M83" i="1"/>
  <c r="J83" i="1"/>
  <c r="M82" i="1"/>
  <c r="J82" i="1"/>
  <c r="N82" i="1" s="1"/>
  <c r="J81" i="1"/>
  <c r="N80" i="1"/>
  <c r="M80" i="1"/>
  <c r="J80" i="1"/>
  <c r="N79" i="1"/>
  <c r="M79" i="1"/>
  <c r="J79" i="1"/>
  <c r="J78" i="1"/>
  <c r="N78" i="1" s="1"/>
  <c r="J77" i="1"/>
  <c r="N76" i="1"/>
  <c r="M76" i="1"/>
  <c r="J76" i="1"/>
  <c r="N75" i="1"/>
  <c r="M75" i="1"/>
  <c r="J75" i="1"/>
  <c r="M74" i="1"/>
  <c r="J74" i="1"/>
  <c r="N74" i="1" s="1"/>
  <c r="J73" i="1"/>
  <c r="N72" i="1"/>
  <c r="M72" i="1"/>
  <c r="J72" i="1"/>
  <c r="N71" i="1"/>
  <c r="M71" i="1"/>
  <c r="J71" i="1"/>
  <c r="J70" i="1"/>
  <c r="N70" i="1" s="1"/>
  <c r="J69" i="1"/>
  <c r="N68" i="1"/>
  <c r="M68" i="1"/>
  <c r="J68" i="1"/>
  <c r="N67" i="1"/>
  <c r="M67" i="1"/>
  <c r="J67" i="1"/>
  <c r="M66" i="1"/>
  <c r="J66" i="1"/>
  <c r="N66" i="1" s="1"/>
  <c r="J65" i="1"/>
  <c r="N64" i="1"/>
  <c r="M64" i="1"/>
  <c r="J64" i="1"/>
  <c r="N63" i="1"/>
  <c r="M63" i="1"/>
  <c r="J63" i="1"/>
  <c r="J62" i="1"/>
  <c r="N62" i="1" s="1"/>
  <c r="J61" i="1"/>
  <c r="N60" i="1"/>
  <c r="M60" i="1"/>
  <c r="J60" i="1"/>
  <c r="N59" i="1"/>
  <c r="M59" i="1"/>
  <c r="J59" i="1"/>
  <c r="M58" i="1"/>
  <c r="J58" i="1"/>
  <c r="N58" i="1" s="1"/>
  <c r="J57" i="1"/>
  <c r="N56" i="1"/>
  <c r="M56" i="1"/>
  <c r="J56" i="1"/>
  <c r="N55" i="1"/>
  <c r="M55" i="1"/>
  <c r="J55" i="1"/>
  <c r="J54" i="1"/>
  <c r="N54" i="1" s="1"/>
  <c r="J53" i="1"/>
  <c r="N52" i="1"/>
  <c r="M52" i="1"/>
  <c r="J52" i="1"/>
  <c r="N51" i="1"/>
  <c r="M51" i="1"/>
  <c r="J51" i="1"/>
  <c r="M50" i="1"/>
  <c r="J50" i="1"/>
  <c r="N50" i="1" s="1"/>
  <c r="J49" i="1"/>
  <c r="N48" i="1"/>
  <c r="M48" i="1"/>
  <c r="J48" i="1"/>
  <c r="N47" i="1"/>
  <c r="M47" i="1"/>
  <c r="J47" i="1"/>
  <c r="J46" i="1"/>
  <c r="N46" i="1" s="1"/>
  <c r="J45" i="1"/>
  <c r="N44" i="1"/>
  <c r="M44" i="1"/>
  <c r="J44" i="1"/>
  <c r="N43" i="1"/>
  <c r="M43" i="1"/>
  <c r="J43" i="1"/>
  <c r="M42" i="1"/>
  <c r="J42" i="1"/>
  <c r="N42" i="1" s="1"/>
  <c r="J41" i="1"/>
  <c r="N40" i="1"/>
  <c r="M40" i="1"/>
  <c r="J40" i="1"/>
  <c r="N39" i="1"/>
  <c r="M39" i="1"/>
  <c r="J39" i="1"/>
  <c r="J38" i="1"/>
  <c r="N38" i="1" s="1"/>
  <c r="J37" i="1"/>
  <c r="N36" i="1"/>
  <c r="M36" i="1"/>
  <c r="J36" i="1"/>
  <c r="N35" i="1"/>
  <c r="M35" i="1"/>
  <c r="J35" i="1"/>
  <c r="M34" i="1"/>
  <c r="J34" i="1"/>
  <c r="N34" i="1" s="1"/>
  <c r="J33" i="1"/>
  <c r="N32" i="1"/>
  <c r="M32" i="1"/>
  <c r="J32" i="1"/>
  <c r="N31" i="1"/>
  <c r="M31" i="1"/>
  <c r="J31" i="1"/>
  <c r="J30" i="1"/>
  <c r="N30" i="1" s="1"/>
  <c r="J29" i="1"/>
  <c r="N28" i="1"/>
  <c r="M28" i="1"/>
  <c r="J28" i="1"/>
  <c r="N27" i="1"/>
  <c r="M27" i="1"/>
  <c r="J27" i="1"/>
  <c r="M26" i="1"/>
  <c r="J26" i="1"/>
  <c r="N26" i="1" s="1"/>
  <c r="J25" i="1"/>
  <c r="N24" i="1"/>
  <c r="M24" i="1"/>
  <c r="J24" i="1"/>
  <c r="N23" i="1"/>
  <c r="M23" i="1"/>
  <c r="J23" i="1"/>
  <c r="J22" i="1"/>
  <c r="N22" i="1" s="1"/>
  <c r="J21" i="1"/>
  <c r="N20" i="1"/>
  <c r="M20" i="1"/>
  <c r="J20" i="1"/>
  <c r="N19" i="1"/>
  <c r="M19" i="1"/>
  <c r="J19" i="1"/>
  <c r="M18" i="1"/>
  <c r="J18" i="1"/>
  <c r="N18" i="1" s="1"/>
  <c r="J17" i="1"/>
  <c r="N16" i="1"/>
  <c r="J16" i="1"/>
  <c r="M16" i="1" s="1"/>
  <c r="N15" i="1"/>
  <c r="M15" i="1"/>
  <c r="J15" i="1"/>
  <c r="M14" i="1"/>
  <c r="J14" i="1"/>
  <c r="N14" i="1" s="1"/>
  <c r="J13" i="1"/>
  <c r="N12" i="1"/>
  <c r="J12" i="1"/>
  <c r="M12" i="1" s="1"/>
  <c r="N11" i="1"/>
  <c r="N453" i="1" s="1"/>
  <c r="M11" i="1"/>
  <c r="M453" i="1" s="1"/>
  <c r="J11" i="1"/>
  <c r="J453" i="1" s="1"/>
  <c r="N13" i="1" l="1"/>
  <c r="M13" i="1"/>
  <c r="N33" i="1"/>
  <c r="M33" i="1"/>
  <c r="N49" i="1"/>
  <c r="M49" i="1"/>
  <c r="N65" i="1"/>
  <c r="M65" i="1"/>
  <c r="N97" i="1"/>
  <c r="M97" i="1"/>
  <c r="N113" i="1"/>
  <c r="M113" i="1"/>
  <c r="N150" i="1"/>
  <c r="M150" i="1"/>
  <c r="N166" i="1"/>
  <c r="M166" i="1"/>
  <c r="N182" i="1"/>
  <c r="M182" i="1"/>
  <c r="N198" i="1"/>
  <c r="M198" i="1"/>
  <c r="N214" i="1"/>
  <c r="M214" i="1"/>
  <c r="N230" i="1"/>
  <c r="M230" i="1"/>
  <c r="N246" i="1"/>
  <c r="M246" i="1"/>
  <c r="N21" i="1"/>
  <c r="M21" i="1"/>
  <c r="M30" i="1"/>
  <c r="N37" i="1"/>
  <c r="M37" i="1"/>
  <c r="M46" i="1"/>
  <c r="N53" i="1"/>
  <c r="M53" i="1"/>
  <c r="M62" i="1"/>
  <c r="N69" i="1"/>
  <c r="M69" i="1"/>
  <c r="M78" i="1"/>
  <c r="N85" i="1"/>
  <c r="M85" i="1"/>
  <c r="M94" i="1"/>
  <c r="N101" i="1"/>
  <c r="M101" i="1"/>
  <c r="M110" i="1"/>
  <c r="N117" i="1"/>
  <c r="M117" i="1"/>
  <c r="N146" i="1"/>
  <c r="M146" i="1"/>
  <c r="N162" i="1"/>
  <c r="M162" i="1"/>
  <c r="N178" i="1"/>
  <c r="M178" i="1"/>
  <c r="N194" i="1"/>
  <c r="M194" i="1"/>
  <c r="N210" i="1"/>
  <c r="M210" i="1"/>
  <c r="N226" i="1"/>
  <c r="M226" i="1"/>
  <c r="N242" i="1"/>
  <c r="M242" i="1"/>
  <c r="N41" i="1"/>
  <c r="M41" i="1"/>
  <c r="N89" i="1"/>
  <c r="M89" i="1"/>
  <c r="N25" i="1"/>
  <c r="M25" i="1"/>
  <c r="N57" i="1"/>
  <c r="M57" i="1"/>
  <c r="N73" i="1"/>
  <c r="M73" i="1"/>
  <c r="N105" i="1"/>
  <c r="M105" i="1"/>
  <c r="N121" i="1"/>
  <c r="M121" i="1"/>
  <c r="N142" i="1"/>
  <c r="M142" i="1"/>
  <c r="N158" i="1"/>
  <c r="M158" i="1"/>
  <c r="N174" i="1"/>
  <c r="M174" i="1"/>
  <c r="N190" i="1"/>
  <c r="M190" i="1"/>
  <c r="N206" i="1"/>
  <c r="M206" i="1"/>
  <c r="N222" i="1"/>
  <c r="M222" i="1"/>
  <c r="N238" i="1"/>
  <c r="M238" i="1"/>
  <c r="M22" i="1"/>
  <c r="N29" i="1"/>
  <c r="M29" i="1"/>
  <c r="M38" i="1"/>
  <c r="N45" i="1"/>
  <c r="M45" i="1"/>
  <c r="M54" i="1"/>
  <c r="N61" i="1"/>
  <c r="M61" i="1"/>
  <c r="M70" i="1"/>
  <c r="N77" i="1"/>
  <c r="M77" i="1"/>
  <c r="M86" i="1"/>
  <c r="N93" i="1"/>
  <c r="M93" i="1"/>
  <c r="M102" i="1"/>
  <c r="N109" i="1"/>
  <c r="M109" i="1"/>
  <c r="M118" i="1"/>
  <c r="N122" i="1"/>
  <c r="M122" i="1"/>
  <c r="N126" i="1"/>
  <c r="M126" i="1"/>
  <c r="M130" i="1"/>
  <c r="N130" i="1"/>
  <c r="N134" i="1"/>
  <c r="M134" i="1"/>
  <c r="N138" i="1"/>
  <c r="M138" i="1"/>
  <c r="N154" i="1"/>
  <c r="M154" i="1"/>
  <c r="N170" i="1"/>
  <c r="M170" i="1"/>
  <c r="N186" i="1"/>
  <c r="M186" i="1"/>
  <c r="N202" i="1"/>
  <c r="M202" i="1"/>
  <c r="N218" i="1"/>
  <c r="M218" i="1"/>
  <c r="N234" i="1"/>
  <c r="M234" i="1"/>
  <c r="N249" i="1"/>
  <c r="M249" i="1"/>
  <c r="N17" i="1"/>
  <c r="M17" i="1"/>
  <c r="N81" i="1"/>
  <c r="M81" i="1"/>
  <c r="M279" i="1"/>
  <c r="N279" i="1"/>
  <c r="N295" i="1"/>
  <c r="N301" i="1"/>
  <c r="N303" i="1"/>
  <c r="N309" i="1"/>
  <c r="N311" i="1"/>
  <c r="N317" i="1"/>
  <c r="M125" i="1"/>
  <c r="M129" i="1"/>
  <c r="M133" i="1"/>
  <c r="M137" i="1"/>
  <c r="M250" i="1"/>
  <c r="N257" i="1"/>
  <c r="M257" i="1"/>
  <c r="N268" i="1"/>
  <c r="M268" i="1"/>
  <c r="M262" i="1"/>
  <c r="N275" i="1"/>
  <c r="N299" i="1"/>
  <c r="N305" i="1"/>
  <c r="N315" i="1"/>
  <c r="N141" i="1"/>
  <c r="M141" i="1"/>
  <c r="N145" i="1"/>
  <c r="M145" i="1"/>
  <c r="N149" i="1"/>
  <c r="M149" i="1"/>
  <c r="N153" i="1"/>
  <c r="M153" i="1"/>
  <c r="N157" i="1"/>
  <c r="M157" i="1"/>
  <c r="N161" i="1"/>
  <c r="M161" i="1"/>
  <c r="N165" i="1"/>
  <c r="M165" i="1"/>
  <c r="N169" i="1"/>
  <c r="M169" i="1"/>
  <c r="N173" i="1"/>
  <c r="M173" i="1"/>
  <c r="N177" i="1"/>
  <c r="M177" i="1"/>
  <c r="N181" i="1"/>
  <c r="M181" i="1"/>
  <c r="N185" i="1"/>
  <c r="M185" i="1"/>
  <c r="N189" i="1"/>
  <c r="M189" i="1"/>
  <c r="N193" i="1"/>
  <c r="M193" i="1"/>
  <c r="N197" i="1"/>
  <c r="M197" i="1"/>
  <c r="N201" i="1"/>
  <c r="M201" i="1"/>
  <c r="N205" i="1"/>
  <c r="M205" i="1"/>
  <c r="N209" i="1"/>
  <c r="M209" i="1"/>
  <c r="N213" i="1"/>
  <c r="M213" i="1"/>
  <c r="N217" i="1"/>
  <c r="M217" i="1"/>
  <c r="N221" i="1"/>
  <c r="M221" i="1"/>
  <c r="N225" i="1"/>
  <c r="M225" i="1"/>
  <c r="N229" i="1"/>
  <c r="M229" i="1"/>
  <c r="N233" i="1"/>
  <c r="M233" i="1"/>
  <c r="N237" i="1"/>
  <c r="M237" i="1"/>
  <c r="N241" i="1"/>
  <c r="M241" i="1"/>
  <c r="N245" i="1"/>
  <c r="M245" i="1"/>
  <c r="N261" i="1"/>
  <c r="M261" i="1"/>
  <c r="N265" i="1"/>
  <c r="M265" i="1"/>
  <c r="M281" i="1"/>
  <c r="N281" i="1"/>
  <c r="M321" i="1"/>
  <c r="N321" i="1"/>
  <c r="N253" i="1"/>
  <c r="M253" i="1"/>
  <c r="N277" i="1"/>
  <c r="N297" i="1"/>
  <c r="N307" i="1"/>
  <c r="N313" i="1"/>
  <c r="M319" i="1"/>
  <c r="N319" i="1"/>
  <c r="N341" i="1"/>
  <c r="N343" i="1"/>
  <c r="N393" i="1"/>
  <c r="N395" i="1"/>
  <c r="N409" i="1"/>
  <c r="N411" i="1"/>
  <c r="N425" i="1"/>
  <c r="N427" i="1"/>
  <c r="N441" i="1"/>
  <c r="N443" i="1"/>
  <c r="N283" i="1"/>
  <c r="N285" i="1"/>
  <c r="N323" i="1"/>
  <c r="N325" i="1"/>
  <c r="N345" i="1"/>
  <c r="N347" i="1"/>
  <c r="N349" i="1"/>
  <c r="N351" i="1"/>
  <c r="N353" i="1"/>
  <c r="N355" i="1"/>
  <c r="N357" i="1"/>
  <c r="N359" i="1"/>
  <c r="N361" i="1"/>
  <c r="N363" i="1"/>
  <c r="N365" i="1"/>
  <c r="N367" i="1"/>
  <c r="N369" i="1"/>
  <c r="N371" i="1"/>
  <c r="N373" i="1"/>
  <c r="N375" i="1"/>
  <c r="N377" i="1"/>
  <c r="N379" i="1"/>
  <c r="N381" i="1"/>
  <c r="N397" i="1"/>
  <c r="N399" i="1"/>
  <c r="N413" i="1"/>
  <c r="N451" i="1"/>
  <c r="M451" i="1"/>
</calcChain>
</file>

<file path=xl/sharedStrings.xml><?xml version="1.0" encoding="utf-8"?>
<sst xmlns="http://schemas.openxmlformats.org/spreadsheetml/2006/main" count="2771" uniqueCount="1669">
  <si>
    <t>Cuenta Pública 2020</t>
  </si>
  <si>
    <r>
      <t xml:space="preserve">Estado Analítico de Ingresos 
</t>
    </r>
    <r>
      <rPr>
        <b/>
        <sz val="12"/>
        <rFont val="Arial"/>
        <family val="2"/>
      </rPr>
      <t xml:space="preserve"> </t>
    </r>
    <r>
      <rPr>
        <sz val="12"/>
        <rFont val="Arial"/>
        <family val="2"/>
      </rPr>
      <t>(pesos)</t>
    </r>
  </si>
  <si>
    <t>Entidad Municipal: (1)     TEXCALTITLAN     No. 3052</t>
  </si>
  <si>
    <t>Del 1 de Enero al 31 de Diciembre de 2020   (2)</t>
  </si>
  <si>
    <r>
      <t xml:space="preserve">Cuenta
</t>
    </r>
    <r>
      <rPr>
        <sz val="8"/>
        <rFont val="Arial"/>
        <family val="2"/>
      </rPr>
      <t>(3)</t>
    </r>
  </si>
  <si>
    <r>
      <t>Rubro de los Ingresos</t>
    </r>
    <r>
      <rPr>
        <b/>
        <sz val="5"/>
        <rFont val="Arial"/>
        <family val="2"/>
      </rPr>
      <t xml:space="preserve">
</t>
    </r>
    <r>
      <rPr>
        <sz val="8"/>
        <rFont val="Arial"/>
        <family val="2"/>
      </rPr>
      <t>(4)</t>
    </r>
  </si>
  <si>
    <t>Ingreso</t>
  </si>
  <si>
    <r>
      <t xml:space="preserve">% de Avance de la Recaudación
</t>
    </r>
    <r>
      <rPr>
        <b/>
        <sz val="8"/>
        <rFont val="Arial"/>
        <family val="2"/>
      </rPr>
      <t xml:space="preserve"> </t>
    </r>
    <r>
      <rPr>
        <sz val="8"/>
        <rFont val="Arial"/>
        <family val="2"/>
      </rPr>
      <t>(10)</t>
    </r>
  </si>
  <si>
    <r>
      <t xml:space="preserve">Ingresos 
Excedentes 
</t>
    </r>
    <r>
      <rPr>
        <sz val="8"/>
        <rFont val="Arial"/>
        <family val="2"/>
      </rPr>
      <t>(11)</t>
    </r>
  </si>
  <si>
    <r>
      <t xml:space="preserve"> Estimado
</t>
    </r>
    <r>
      <rPr>
        <sz val="8"/>
        <rFont val="Arial"/>
        <family val="2"/>
      </rPr>
      <t>(5)</t>
    </r>
  </si>
  <si>
    <r>
      <t xml:space="preserve">Ampliaciones y Reducciones </t>
    </r>
    <r>
      <rPr>
        <sz val="8"/>
        <rFont val="Arial"/>
        <family val="2"/>
      </rPr>
      <t>(6)</t>
    </r>
  </si>
  <si>
    <r>
      <t xml:space="preserve">Modificado </t>
    </r>
    <r>
      <rPr>
        <b/>
        <sz val="5"/>
        <rFont val="Arial"/>
        <family val="2"/>
      </rPr>
      <t xml:space="preserve"> 
</t>
    </r>
    <r>
      <rPr>
        <sz val="8"/>
        <rFont val="Arial"/>
        <family val="2"/>
      </rPr>
      <t>(7)</t>
    </r>
  </si>
  <si>
    <r>
      <t xml:space="preserve">Devengado </t>
    </r>
    <r>
      <rPr>
        <b/>
        <sz val="5"/>
        <rFont val="Arial"/>
        <family val="2"/>
      </rPr>
      <t xml:space="preserve"> 
</t>
    </r>
    <r>
      <rPr>
        <sz val="8"/>
        <rFont val="Arial"/>
        <family val="2"/>
      </rPr>
      <t>(8)</t>
    </r>
  </si>
  <si>
    <r>
      <t xml:space="preserve">Recaudado </t>
    </r>
    <r>
      <rPr>
        <b/>
        <sz val="5"/>
        <rFont val="Arial"/>
        <family val="2"/>
      </rPr>
      <t xml:space="preserve"> 
</t>
    </r>
    <r>
      <rPr>
        <sz val="8"/>
        <rFont val="Arial"/>
        <family val="2"/>
      </rPr>
      <t>(9)</t>
    </r>
  </si>
  <si>
    <t>INGRESOS Y OTROS BENEFICIOS</t>
  </si>
  <si>
    <t>INGRESOS DE GESTIÓN</t>
  </si>
  <si>
    <t>Impuestos</t>
  </si>
  <si>
    <t xml:space="preserve">Impuestos Sobre los Ingresos </t>
  </si>
  <si>
    <t>Impuestos Sobre el Patrimonio</t>
  </si>
  <si>
    <t>Predial</t>
  </si>
  <si>
    <t>Sobre Adquisición de Inmuebles y otras Operaciones Traslativas de Dominio de Inmuebles</t>
  </si>
  <si>
    <t>Sobre Conjuntos Urbanos</t>
  </si>
  <si>
    <t>Impuestos Sobre la Producción, el Consumo y las Transacciones</t>
  </si>
  <si>
    <t>Impuestos al Comercio Exterior</t>
  </si>
  <si>
    <t>Impuestos Sobre Nóminas y Asimilables</t>
  </si>
  <si>
    <t>Impuestos Ecológicos</t>
  </si>
  <si>
    <t>Accesorios de Impuestos</t>
  </si>
  <si>
    <t>Multas</t>
  </si>
  <si>
    <t>Recargos</t>
  </si>
  <si>
    <t xml:space="preserve">Gastos de Ejecución </t>
  </si>
  <si>
    <t>Indemnización por devolución de cheques</t>
  </si>
  <si>
    <t xml:space="preserve">Impuestos no Comprendidos en la Ley de Ingresos Vigente, Causados en Ejercicios Fiscales Anteriores Pendientes de Liquidación o Pago                                            </t>
  </si>
  <si>
    <t>Impuestos no Comprendidos en la Ley de Ingresos Vigente, Causados en Ejercicios Fiscales Anteriores Pendientes de Liquidacióno Pago</t>
  </si>
  <si>
    <t>Otros Impuestos</t>
  </si>
  <si>
    <t>Sobre Anuncios Publicitarios</t>
  </si>
  <si>
    <t>Sobre Diversiones, Juegos y Espectáculos Públicos</t>
  </si>
  <si>
    <t>Cuotas y Aportaciones de Seguridad Social</t>
  </si>
  <si>
    <t>Aportaciones para Fondos de Vivienda</t>
  </si>
  <si>
    <t>Cuotas para la Seguridad Social</t>
  </si>
  <si>
    <t>Cuotas de Ahorro para el Retiro</t>
  </si>
  <si>
    <t>Accesorios de Cuotas y Aportaciones de Seguridad Social</t>
  </si>
  <si>
    <t>Otras Cuotas y Aportaciones para la Seguridad Social</t>
  </si>
  <si>
    <t xml:space="preserve">Contribuciones de Mejoras </t>
  </si>
  <si>
    <t>Contribuciones de Mejoras por Obras Públicas</t>
  </si>
  <si>
    <t>Para Obras Públicas y Acciones de Beneficio Social</t>
  </si>
  <si>
    <t>Para Obras de Impacto Vial</t>
  </si>
  <si>
    <t>Por Servicios Ambientales</t>
  </si>
  <si>
    <t>Accesorios de Contribución de Mejoras por Obras Públicas</t>
  </si>
  <si>
    <t>Gastos de Ejecución</t>
  </si>
  <si>
    <t>Indemnización por Devolución de Cheques</t>
  </si>
  <si>
    <t>Contribuciones de Mejoras no Comprendidas en la Ley de Ingresos Vigente, Causadas en Ejercicios Fiscales Anteriores Pendientes de Liquidación o Pago</t>
  </si>
  <si>
    <t>Derechos</t>
  </si>
  <si>
    <t>Derechos por el Uso, Goce, Aprovechamiento o Explotación de Bienes de Dominio Público</t>
  </si>
  <si>
    <t>Uso de Vías y Áreas Públicas para el Ejercicio de Actividades Comerciales y de Servicios</t>
  </si>
  <si>
    <t>Estacionamiento en la Vía Pública y de Servicio Público</t>
  </si>
  <si>
    <t>Derechos por Prestación de Servicios</t>
  </si>
  <si>
    <t xml:space="preserve">Agua Potable, Drenaje, Alcantarillado y Recepción de Caudales de Aguas Residuales para su Tratamiento </t>
  </si>
  <si>
    <t>Suministro de Agua Potable</t>
  </si>
  <si>
    <t>Suministro de Agua en Bloque proporcionada por la Autoridad Municipal a Fraccionamientos, Unidades Habitacionales, Comerciales o Industriales</t>
  </si>
  <si>
    <t>Autorización de Derivaciones de la Toma de Agua</t>
  </si>
  <si>
    <t>Conexiones a los Sistemas de Agua y Drenaje</t>
  </si>
  <si>
    <t>Reconexión a los Sistemas de Agua Potable</t>
  </si>
  <si>
    <t>Control para el Establecimiento de Sistemas de Agua Potable y Alcantarillado en Fraccionamientos o Unidades Habitacionales, Comerciales o Industriales</t>
  </si>
  <si>
    <t>Conexiones de toma por el Suministro de Agua en Bloque proporcionado por Autoridades Municipales</t>
  </si>
  <si>
    <t>Derechos de Descarga de Aguas Residuales y su Tratamiento o manejo Ecológico</t>
  </si>
  <si>
    <t>Reparación de Aparatos Medidores de Consumo de Agua</t>
  </si>
  <si>
    <t>Intalación de Medidores</t>
  </si>
  <si>
    <t>Agua en Pipas (Permiso)</t>
  </si>
  <si>
    <t>Agua en Pipas (Carga)</t>
  </si>
  <si>
    <t>Obras</t>
  </si>
  <si>
    <t>Rezagos</t>
  </si>
  <si>
    <t>Venta de Medidores</t>
  </si>
  <si>
    <t>Certificaciones</t>
  </si>
  <si>
    <t>Otros</t>
  </si>
  <si>
    <t>Mantenimiento de Drenaje</t>
  </si>
  <si>
    <t>Dictamen de Factibilidad de Servicios</t>
  </si>
  <si>
    <t>Registro Civil</t>
  </si>
  <si>
    <t>Desarrollo Urbano y Obras Públicas</t>
  </si>
  <si>
    <t>Servicios Prestados por Autoridades Fiscales, Administrativas y de Acceso a la Información Pública</t>
  </si>
  <si>
    <t>Servicios de Rastros</t>
  </si>
  <si>
    <t>Corral de Concejo e Identificación de Señales de Sangre, Tatuajes, Elementos Electromagnéticos y Fierros para marcar Ganado y Magueyes</t>
  </si>
  <si>
    <t>Servicios de Panteones</t>
  </si>
  <si>
    <t>Expedición o Refrendo Anual de Licencias para la venta de Bebidas Alcohólicas al Público</t>
  </si>
  <si>
    <t>Servicios prestados por Autoridades de Seguridad Pública</t>
  </si>
  <si>
    <t>Servicios prestados por las Autoridades de Catastro</t>
  </si>
  <si>
    <t>Servicios de Alumbrado Público</t>
  </si>
  <si>
    <t>Servicios de Limpieza de Lotes Baldíos, Recolección, Traslado y Disposición Final de Residuos Sólidos Industriales y Comerciales</t>
  </si>
  <si>
    <t>Accesorios de Derechos</t>
  </si>
  <si>
    <t>Derechos no Comprendidos en la Ley de Ingresos Vigente, Causados en Ejercicios Fiscales Anteriores Pendientes de Liquidación o Pago</t>
  </si>
  <si>
    <t>Otros Derechos</t>
  </si>
  <si>
    <t>Productos</t>
  </si>
  <si>
    <t>Productos Derivados del Uso y Aprovechamiento de Bienes no Sujetos a Régimen de Dominio Público</t>
  </si>
  <si>
    <t>Por la Venta o Arrendamiento de Bienes Municipales</t>
  </si>
  <si>
    <t>Impresos y Papel Especial</t>
  </si>
  <si>
    <t>Derivados de Bosques Municipales</t>
  </si>
  <si>
    <t>Otros Productos (Intereses Ganados)</t>
  </si>
  <si>
    <t>Derivados de Recursos Propios</t>
  </si>
  <si>
    <t>Derivados de Participaciones Federales</t>
  </si>
  <si>
    <t>Derivados del Ramo 33</t>
  </si>
  <si>
    <t>Ingresos Financieros por FISM</t>
  </si>
  <si>
    <t>Ingresos Financieros por FORTAMUNDF</t>
  </si>
  <si>
    <t>Derivados de Recursos de Programas Estatales</t>
  </si>
  <si>
    <t>Rendimientos o Ingresos Derivados de las Actividades de Organismos Descentralizados y Empresas de Participación Municipal cuando por su Naturaleza correspondan a actividades que no son Propias de Derecho Público</t>
  </si>
  <si>
    <t>En General, todos aquellos Ingresos que perciba la Hacienda Pública Municipal, derivados de Actividades que no son Propias de Derecho Público, o por la Explotación de sus Bienes Patrimoniales</t>
  </si>
  <si>
    <t>Productos no Comprendidos en la Ley de Ingresos Vigente, Causados en Ejercicios Fiscales Anteriores Pendientes de Liquidación o Pago</t>
  </si>
  <si>
    <t>Aprovechamientos</t>
  </si>
  <si>
    <t>Sanciones Administrativas</t>
  </si>
  <si>
    <t>Indemnizaciones</t>
  </si>
  <si>
    <t>Indemnizaciones por Daños a Bienes Municipales</t>
  </si>
  <si>
    <t>Otras Indemnizaciones</t>
  </si>
  <si>
    <t>Reintegros</t>
  </si>
  <si>
    <t>Aprovechamientos Provenientes de Obras Públicas</t>
  </si>
  <si>
    <t>Aprovechamientos no Comprendidos en la Ley de Ingresos Vigente, Causados en Ejercicios Fiscales Anteriores Pendientes de Liquidación o Pago</t>
  </si>
  <si>
    <t>Accesorios de Aprovechamientos</t>
  </si>
  <si>
    <t>Otros Aprovechamientos</t>
  </si>
  <si>
    <t>Uso o Explotación de Bienes de Dominio Público</t>
  </si>
  <si>
    <t>Herencias, Legados, Cesiones y Donaciones</t>
  </si>
  <si>
    <t>Resarcimientos</t>
  </si>
  <si>
    <t>Ingresos por Venta de Bienes y Prestación de Servicios</t>
  </si>
  <si>
    <t>Ingresos por Venta de Bienes y Prestación de Servicios de Instituciones Públicas de Seguridad Social</t>
  </si>
  <si>
    <t>Ingresos por Venta de Bienes y Prestación de Servicios de Empresas Productivas del Estado</t>
  </si>
  <si>
    <t>Ingresos por Venta de Bienes y Prestación de Servicios de Entidades Paraestatales y Fideicomisos No Empresariales y No Financieros</t>
  </si>
  <si>
    <t>Estancias Infantiles</t>
  </si>
  <si>
    <t>Farmacias</t>
  </si>
  <si>
    <t>Servicios Médicos</t>
  </si>
  <si>
    <t>Productos Nutricionales (Amaranto, Soya, etc.)</t>
  </si>
  <si>
    <t>Velatorios</t>
  </si>
  <si>
    <t>Colegiaturas</t>
  </si>
  <si>
    <t>Huertos Familiares</t>
  </si>
  <si>
    <t>Servicios de Alberca</t>
  </si>
  <si>
    <t>Panadería</t>
  </si>
  <si>
    <t>Servicios de Laboratorio</t>
  </si>
  <si>
    <t>Servicios de Baños Públicos</t>
  </si>
  <si>
    <t xml:space="preserve">Inscripciones </t>
  </si>
  <si>
    <t>Desayunos Escolares</t>
  </si>
  <si>
    <t>Productos Básicos (Despensas)</t>
  </si>
  <si>
    <t>Servicios Jurídicos</t>
  </si>
  <si>
    <t>Servicios Psicológicos</t>
  </si>
  <si>
    <t>Servicios de Terapia y Discapacidad</t>
  </si>
  <si>
    <t>Ingresos Diversos</t>
  </si>
  <si>
    <t>Ingresos de Organismos del Deporte</t>
  </si>
  <si>
    <t>Ingresos por Fideicomisos y Empresas de Participación Municipal</t>
  </si>
  <si>
    <t>Rendimientos o Ingresos Derivados de Organismos Descentralizados y Fideicomisos, cuando por su naturaleza correspondan a Actividades Propias de Derecho Público</t>
  </si>
  <si>
    <t>Rendimientos o Ingresos Derivados de Empresas de Participación Estatal, cuando por su naturaleza correspondan a Actividades Propias de Derecho Público</t>
  </si>
  <si>
    <t>Ingresos por Venta de Bienes y Prestación de Servicios de Entidades Paraestatales Empresariales No Financieras con Participación Estatal Mayoritaria</t>
  </si>
  <si>
    <t>Ingresos por Venta de Bienes y Prestación de Servicios de Entidades Paraestatales Empresariales Financieras Monetarias con Participación Estatal Mayoritaria</t>
  </si>
  <si>
    <t>Ingresos por Venta de Bienes y Prestación de Servicios de Entidades Paraestatales Empresariales Financieras No Monetarias con Participación Estatal Mayoritaria</t>
  </si>
  <si>
    <t>Ingresos por Venta de Bienes y Prestación de Servicios de Fideicomisos Financieros Públicos con Participación Estatal Mayoritaria</t>
  </si>
  <si>
    <t>Ingresos por Venta de Bienes y Prestación de Servicios de los Poderes Legislativo y Judicial, y de los Órganos Autónomos</t>
  </si>
  <si>
    <t>PARTICIPACIONES, APORTACIONES, CONVENIOS, INCENTIVOS DERIVADOS DE LA COLABORACIÓN FISCAL, FONDOS DISTINTOS DE APORTACIONES, TRANSFERENCIAS, ASIGNACIONES, SUBSIDIOS Y SUBVENCIONES, Y PENSIONES Y JUBILIACIONES</t>
  </si>
  <si>
    <t>Participaciones, Aportaciones, Convenios, Incentivos Derivados de la Colaboración Fiscal y Fondos Distintos de Aportaciones</t>
  </si>
  <si>
    <t>Participaciones</t>
  </si>
  <si>
    <t>Las participaciones derivadas de la aplicación de la Ley de Coordinación Fiscal y demás ordenamientos jurídicos federales aplicables</t>
  </si>
  <si>
    <t>Fondo General de Participaciones</t>
  </si>
  <si>
    <t>Fondo de Fomento Municipal</t>
  </si>
  <si>
    <t>Fondo de Fiscalización y Recaudación</t>
  </si>
  <si>
    <t>Fondo de Estabilización de los Ingresos de las Entidades Federativas (FEIEF)</t>
  </si>
  <si>
    <t>Correspondientes al Impuesto Especial sobre Producción y Servicios</t>
  </si>
  <si>
    <t>Correspondientes al Impuesto Sobre Automóviles Nuevos</t>
  </si>
  <si>
    <t>Correspondientes al Impuesto Sobre Tenencia o Uso de Vehículos</t>
  </si>
  <si>
    <t>Correspondientes al Fondo de Compensación del Impuesto Sobre Automóviles Nuevos</t>
  </si>
  <si>
    <t>Las derivadas de la aplicación del artículo 4-A de la Ley de Coordinación Fiscal</t>
  </si>
  <si>
    <t>El Impuesto sobre la Renta efectivamente enterado a la Federación, correspondiente al salario de su personal que preste o desempeñe un servicio personal subordinado así como de sus organismos públicos descentralizados</t>
  </si>
  <si>
    <t>Las participaciones derivadas de la aplicación de la fracción II del artículo 219 del Código Financiero del Estado de México y Municipios</t>
  </si>
  <si>
    <t>Del Impuesto Sobre Tenencia o Uso de Vehículos Automotores</t>
  </si>
  <si>
    <t>Del Impuesto Sobre Adquisición de Vehículos Automotores Usados</t>
  </si>
  <si>
    <t>Del Impuesto Sobre Loterías, Rifas, Sorteos, Concursos y Juegos Permitidos con Cruce de Apuestas</t>
  </si>
  <si>
    <t>Del Impuesto a la Venta Final de Bebidas con Contenido Alcohólico</t>
  </si>
  <si>
    <t>Programa de Acciones para el Desarrollo (PAD)</t>
  </si>
  <si>
    <t>Fondo Estatal de Fortalecimiento Municipal (FEFOM)</t>
  </si>
  <si>
    <t>Recursos del CEDIPIEM</t>
  </si>
  <si>
    <t>Recursos del Sistema DIFEM</t>
  </si>
  <si>
    <t>Mecánica Teatral</t>
  </si>
  <si>
    <t>Remanentes Gasto de Inversión Sectorial (PAD)</t>
  </si>
  <si>
    <t>Remanentes Programa de Apoyo al Gasto de Inversión de los Municipios (FEFOM)</t>
  </si>
  <si>
    <t>Otros Recursos Estatales</t>
  </si>
  <si>
    <t>Las demás derivadas de la aplicación del Título Séptimo del Código Financiero para el Estado de México y Municipios, así como de los convenios, acuerdos o declaratorias que al efecto se celebren o realicen</t>
  </si>
  <si>
    <t>Aportaciones</t>
  </si>
  <si>
    <t xml:space="preserve">Fondo de Aportaciones para la Infraestructura Social Municipal </t>
  </si>
  <si>
    <t>Fondo de Aportaciones para el Fortalecimiento de los Municipios y las Demarcaciones Territoriales del Distrito Federal</t>
  </si>
  <si>
    <t>Remanentes de Ramo 33 (FISM)</t>
  </si>
  <si>
    <t>Remanentes de Ramo 33 (FORTAMUN)</t>
  </si>
  <si>
    <t>Fondo de Aportaciones para la Seguridad Pública (FASP)</t>
  </si>
  <si>
    <t>Convenios</t>
  </si>
  <si>
    <t>Incentivos Derivados de la Colaboración Fiscal</t>
  </si>
  <si>
    <t>Multas Federales No Fiscales</t>
  </si>
  <si>
    <t>Convenios de Tránsito Estatal con Municipios</t>
  </si>
  <si>
    <t>Fondos Distintos de Aportaciones</t>
  </si>
  <si>
    <t>Recursos del Programa Hábitat</t>
  </si>
  <si>
    <t>Excedentes Petroleros</t>
  </si>
  <si>
    <t>Ramo 23</t>
  </si>
  <si>
    <t>FORTASEG</t>
  </si>
  <si>
    <t>Remanentes Otros Recursos Federales</t>
  </si>
  <si>
    <t>Otros Recursos Federales</t>
  </si>
  <si>
    <t xml:space="preserve"> Recursos del Programa de ahorro y subsidio para la vivienda, “Tu Casa” (FONHAPO)</t>
  </si>
  <si>
    <t xml:space="preserve"> Recursos del Programa para el Desarrollo de Zonas Prioritarias </t>
  </si>
  <si>
    <t>Recursos del Programa 3 X 1 para Migrantes.</t>
  </si>
  <si>
    <t>Recursos del Programa de Empleo Temporal (PET)</t>
  </si>
  <si>
    <t>Recursos del Programa de Vivienda Rural</t>
  </si>
  <si>
    <t>Recursos del Programa de Opciones Productivas</t>
  </si>
  <si>
    <t>Recursos para el Rescate de Espacios Públicos</t>
  </si>
  <si>
    <t>Recursos del Fideicomiso Fondo Nacional de Habitaciones Populares</t>
  </si>
  <si>
    <t>Recursos del Programa CONADE</t>
  </si>
  <si>
    <t>Recursos para el Programa Calidad para el Deporte CONADE</t>
  </si>
  <si>
    <t>Recursos del Programa Cultura Física CONADE</t>
  </si>
  <si>
    <t>Recursos de CONACULTA</t>
  </si>
  <si>
    <t>Recursos Programa de Devolución de Derechos PRODER</t>
  </si>
  <si>
    <t>Recursos para agua Potable, Alcantarillado y Saneamiento en zonas Urbanas APAZU</t>
  </si>
  <si>
    <t>Recursos de Instituto Nacional para el Desarrollo de Capacidades del Sector Rural INCA RURAL / Sistema Nacional de Capacitación y Asistencia Técnica Rural Integral SINACATRI</t>
  </si>
  <si>
    <t>Recursos de la Comisión Nacional para el Desarrollo de los Pueblos Indígenas CDI</t>
  </si>
  <si>
    <t>Transferencias, Asignaciones, Subsidios y Subvenciones, y Pensiones y Jubilaciones</t>
  </si>
  <si>
    <t>Transferencias y Asignaciones</t>
  </si>
  <si>
    <t>Subsidios y Subvenciones</t>
  </si>
  <si>
    <t>Subsidios para Gastos de Operación</t>
  </si>
  <si>
    <t>Pensiones y Jubilaciones</t>
  </si>
  <si>
    <t>Transferencias del Fondo Mexicano del Petróleo para la Estabilización y el Desarrollo</t>
  </si>
  <si>
    <t>OTROS INGRESOS Y BENEFICIOS</t>
  </si>
  <si>
    <t>Ingresos Financieros</t>
  </si>
  <si>
    <t xml:space="preserve">Intereses Ganados de Títulos, Valores y demás Instrumentos Financieros </t>
  </si>
  <si>
    <t>Intereses Ganados de Valores, Créditos, Bonos y Otros</t>
  </si>
  <si>
    <t>Otros Ingresos Financieros</t>
  </si>
  <si>
    <t>Incremento por Variación de Inventarios</t>
  </si>
  <si>
    <t>Incremento por Variación de Inventarios de Mercancías para Venta</t>
  </si>
  <si>
    <t>Incremento por Variación de Inventarios de Mercancías Terminadas</t>
  </si>
  <si>
    <t>Incremento por Variación de Inventarios de Mercancías en Proceso de Elaboración</t>
  </si>
  <si>
    <t>Incremento por Variación de Inventarios de Materias Primas, Materiales y Suministros para Producción</t>
  </si>
  <si>
    <t>Incremento por Variación de Almacén de Materias Primas, Materiales y Suministros de Consumo</t>
  </si>
  <si>
    <t>Disminución del Exceso de Estimaciones por Pérdida o Deterioro u Obsolescencia</t>
  </si>
  <si>
    <t xml:space="preserve">Disminución del Exceso de Estimaciones por Pérdida o Deterioro u Obsolescencia </t>
  </si>
  <si>
    <t>Disminución del Exceso de Provisiones</t>
  </si>
  <si>
    <t>Ingresos Derivados de Financiamientos</t>
  </si>
  <si>
    <t>Banco Nacional de Obras y Servicios Públicos</t>
  </si>
  <si>
    <t>Otras Instituciones Públicas</t>
  </si>
  <si>
    <t>Instituciones Privadas</t>
  </si>
  <si>
    <t>Particulares</t>
  </si>
  <si>
    <t>Pasivos Generados al Cierre del Ejercicio Fiscal Pendientes de Pago</t>
  </si>
  <si>
    <t xml:space="preserve">Los Derivados de las Operaciones de Crédito en los términos que establece el Título Octavo del Código Financiero del Estado de México y Municipios y Otras Leyes Aplicables </t>
  </si>
  <si>
    <t>Otros Ingresos y Beneficios Varios</t>
  </si>
  <si>
    <t>Bonificaciones y Descuentos Obtenidos</t>
  </si>
  <si>
    <t>Diferencias por Tipo de Cambio a Favor</t>
  </si>
  <si>
    <t>Diferencias por Tipo de Cambio a Favor en Efectivo y Equivalentes</t>
  </si>
  <si>
    <t>Diferencias de Cotizaciones a Favor en Valores Negociables</t>
  </si>
  <si>
    <t>Resultado por Posición Monetaria</t>
  </si>
  <si>
    <t>Utilidades por Participación Patrimonial</t>
  </si>
  <si>
    <t>Diferencias por Reestructuración de Deuda Pública a Favor</t>
  </si>
  <si>
    <t>Aportaciones por Gestoría de Diputados</t>
  </si>
  <si>
    <t>Ingresos por Audiencia Pública</t>
  </si>
  <si>
    <t>Actualización de Inversiones en UDI´S</t>
  </si>
  <si>
    <t>Intereses por Inversiones en UDI´S</t>
  </si>
  <si>
    <t>Otros Convenios</t>
  </si>
  <si>
    <t>Ingresos Derivados de Ejercicios Anteriores no aplicados</t>
  </si>
  <si>
    <t xml:space="preserve">Otros Ingresos por Donativos </t>
  </si>
  <si>
    <t>Otros Ingresos Varios</t>
  </si>
  <si>
    <t>Total Partidas (13)</t>
  </si>
  <si>
    <t>"Bajo protesta de decir verdad declaramos que los Estados Financieros y sus notas, son razonablemente correctos y son responsabilidad del emisor"</t>
  </si>
  <si>
    <t>Estado Analítico del Ejercicio del Presupuesto de Egresos
Clasificación por Objeto del Gasto (Capítulo y Concepto)</t>
  </si>
  <si>
    <t>(pesos)</t>
  </si>
  <si>
    <t xml:space="preserve">Del 1 de Enero al 31 de Diciembre de 2020 (2) </t>
  </si>
  <si>
    <r>
      <t xml:space="preserve">Cuenta  </t>
    </r>
    <r>
      <rPr>
        <sz val="5"/>
        <rFont val="Arial"/>
        <family val="2"/>
      </rPr>
      <t xml:space="preserve">
</t>
    </r>
    <r>
      <rPr>
        <sz val="8"/>
        <rFont val="Arial"/>
        <family val="2"/>
      </rPr>
      <t>(3)</t>
    </r>
  </si>
  <si>
    <t>Concepto
(4)</t>
  </si>
  <si>
    <t xml:space="preserve">Egresos
</t>
  </si>
  <si>
    <r>
      <t xml:space="preserve">Subejercicio
</t>
    </r>
    <r>
      <rPr>
        <sz val="8"/>
        <rFont val="Arial"/>
        <family val="2"/>
      </rPr>
      <t>(12)</t>
    </r>
  </si>
  <si>
    <r>
      <t xml:space="preserve">Aprobado 
</t>
    </r>
    <r>
      <rPr>
        <sz val="8"/>
        <rFont val="Arial"/>
        <family val="2"/>
      </rPr>
      <t>(5)</t>
    </r>
  </si>
  <si>
    <r>
      <t xml:space="preserve">Ampliaciones/ Reducciones
</t>
    </r>
    <r>
      <rPr>
        <sz val="8"/>
        <rFont val="Arial"/>
        <family val="2"/>
      </rPr>
      <t>(6)</t>
    </r>
  </si>
  <si>
    <r>
      <t>Modificado</t>
    </r>
    <r>
      <rPr>
        <b/>
        <sz val="5"/>
        <rFont val="Arial"/>
        <family val="2"/>
      </rPr>
      <t xml:space="preserve">
</t>
    </r>
    <r>
      <rPr>
        <sz val="8"/>
        <rFont val="Arial"/>
        <family val="2"/>
      </rPr>
      <t>(7)</t>
    </r>
  </si>
  <si>
    <r>
      <t xml:space="preserve">Comprometido 
</t>
    </r>
    <r>
      <rPr>
        <sz val="8"/>
        <rFont val="Arial"/>
        <family val="2"/>
      </rPr>
      <t>(8)</t>
    </r>
  </si>
  <si>
    <r>
      <t xml:space="preserve">Devengado 
</t>
    </r>
    <r>
      <rPr>
        <b/>
        <sz val="5"/>
        <rFont val="Arial"/>
        <family val="2"/>
      </rPr>
      <t xml:space="preserve"> </t>
    </r>
    <r>
      <rPr>
        <sz val="8"/>
        <rFont val="Arial"/>
        <family val="2"/>
      </rPr>
      <t>(9)</t>
    </r>
  </si>
  <si>
    <r>
      <t xml:space="preserve">Ejercido 
</t>
    </r>
    <r>
      <rPr>
        <b/>
        <sz val="5"/>
        <rFont val="Arial"/>
        <family val="2"/>
      </rPr>
      <t xml:space="preserve"> </t>
    </r>
    <r>
      <rPr>
        <sz val="8"/>
        <rFont val="Arial"/>
        <family val="2"/>
      </rPr>
      <t>(10)</t>
    </r>
  </si>
  <si>
    <r>
      <t xml:space="preserve"> Pagado 
</t>
    </r>
    <r>
      <rPr>
        <sz val="8"/>
        <rFont val="Arial"/>
        <family val="2"/>
      </rPr>
      <t>(11)</t>
    </r>
  </si>
  <si>
    <t>1000</t>
  </si>
  <si>
    <t>Servicios Personales</t>
  </si>
  <si>
    <t>Remuneraciones al Personal de Carácter Permanente</t>
  </si>
  <si>
    <t>Dietas</t>
  </si>
  <si>
    <t>Haberes</t>
  </si>
  <si>
    <t>Sueldo Base al Personal Permanente</t>
  </si>
  <si>
    <t>Sueldo Base</t>
  </si>
  <si>
    <t>Otro Sueldo Magisterio</t>
  </si>
  <si>
    <t>Hora Clase</t>
  </si>
  <si>
    <t>Carrera Magisterial</t>
  </si>
  <si>
    <t>Carrera Docente</t>
  </si>
  <si>
    <t>Remuneraciones por Adscripción Laboral en el Extranjero</t>
  </si>
  <si>
    <t>Remuneraciones al Personal de Carácter Transitorio</t>
  </si>
  <si>
    <t>Honorarios Asimilables a Salarios</t>
  </si>
  <si>
    <t>Honorarios Asimilables al Salario</t>
  </si>
  <si>
    <t>Sueldos Base al Personal Eventual</t>
  </si>
  <si>
    <t>Sueldo por Interinato</t>
  </si>
  <si>
    <t>Sueldos y Salarios Compactados al Personal Eventual</t>
  </si>
  <si>
    <t>Becas para Médicos Residentes</t>
  </si>
  <si>
    <t>Retribuciones por Servicios de Carácter Social</t>
  </si>
  <si>
    <t>Compensación por Servicio Social</t>
  </si>
  <si>
    <t>Retribución a los Representantes de los Trabajadores y de los Patrones en la Junta de Conciliación y Arbitraje</t>
  </si>
  <si>
    <t>Compensación a Representante</t>
  </si>
  <si>
    <t>Remuneraciones Adicionales y Especiales</t>
  </si>
  <si>
    <t>Primas por Años de Servicio Efectivos Prestados</t>
  </si>
  <si>
    <t>Prima por Años de Servicio</t>
  </si>
  <si>
    <t>Prima de Antigüedad</t>
  </si>
  <si>
    <t>Prima Adicional por Permanencia en el Servicio</t>
  </si>
  <si>
    <t>Primas de Vacaciones, Dominical y Gratificación de fin de año</t>
  </si>
  <si>
    <t>Prima Vacacional</t>
  </si>
  <si>
    <t>Aguinaldo</t>
  </si>
  <si>
    <t>Aguinaldo de Eventuales</t>
  </si>
  <si>
    <t>Vacaciones no Disfrutadas por Finiquito</t>
  </si>
  <si>
    <t>Prima Dominical</t>
  </si>
  <si>
    <t>Horas Extraordinarias</t>
  </si>
  <si>
    <t>Remuneraciones por Horas Extraordinarias</t>
  </si>
  <si>
    <t>Compensaciones</t>
  </si>
  <si>
    <t>Compensación</t>
  </si>
  <si>
    <t>Compensación por Servicios Especiales</t>
  </si>
  <si>
    <t>Compensación por Riesgo Profesional</t>
  </si>
  <si>
    <t>Compensación por Retabulación</t>
  </si>
  <si>
    <t>1345</t>
  </si>
  <si>
    <t>Gratificación</t>
  </si>
  <si>
    <t>1346</t>
  </si>
  <si>
    <t>Gratificación por Convenio</t>
  </si>
  <si>
    <t>1347</t>
  </si>
  <si>
    <t>Gratificación por Productividad</t>
  </si>
  <si>
    <t>1348</t>
  </si>
  <si>
    <t>Labores Docentes</t>
  </si>
  <si>
    <t>1349</t>
  </si>
  <si>
    <t>Estudios Superiores</t>
  </si>
  <si>
    <t>1350</t>
  </si>
  <si>
    <t>Sobrehaberes</t>
  </si>
  <si>
    <t>1351</t>
  </si>
  <si>
    <t>Asignaciones de Técnico, de Mando, por Comisión, de Vuelo y de Técnico Especial</t>
  </si>
  <si>
    <t>Honorarios Especiales</t>
  </si>
  <si>
    <t>1371</t>
  </si>
  <si>
    <t>Participaciones  por Vigilancia en el Cumplimiento de las Leyes y Custodia de Valores</t>
  </si>
  <si>
    <t>Seguridad Social</t>
  </si>
  <si>
    <t>Aportaciones de Seguridad Social</t>
  </si>
  <si>
    <t>Aportaciones al ISSSTE</t>
  </si>
  <si>
    <t>Aportaciones de Servicio de Salud</t>
  </si>
  <si>
    <t>1413</t>
  </si>
  <si>
    <t>Aportaciones al Sistema  Solidario de Reparto</t>
  </si>
  <si>
    <t>Aportaciones del Sistema de Capitalización Individual</t>
  </si>
  <si>
    <t>1415</t>
  </si>
  <si>
    <t>Aportaciones para Financiar los Gastos Generales de Administración del ISSEMYM</t>
  </si>
  <si>
    <t>1416</t>
  </si>
  <si>
    <t>Aportaciones para riesgo de Trabajo</t>
  </si>
  <si>
    <t>Aportaciones a Fondos de Vivienda</t>
  </si>
  <si>
    <t>FOVISSSTE</t>
  </si>
  <si>
    <t>Aportaciones al Sistema para el Retiro</t>
  </si>
  <si>
    <t>SAR (Sistema de Ahorro para el Retiro)</t>
  </si>
  <si>
    <t>Aportaciones para Seguros</t>
  </si>
  <si>
    <t>1441</t>
  </si>
  <si>
    <t>Seguros y Fianzas</t>
  </si>
  <si>
    <t>Otras Prestaciones Sociales y Económicas</t>
  </si>
  <si>
    <t>Cuotas para el Fondo de Ahorro y Fondo de Trabajo</t>
  </si>
  <si>
    <t>1511</t>
  </si>
  <si>
    <t>Cuotas para Fondo de Retiro</t>
  </si>
  <si>
    <t>Seguro de Separación Individualizado</t>
  </si>
  <si>
    <t>Indemnización por Accidentes de Trabajo</t>
  </si>
  <si>
    <t>1522</t>
  </si>
  <si>
    <t>Liquidaciones por Indemnizaciones, por Sueldos y Salarios Caídos</t>
  </si>
  <si>
    <t>Prestaciones y Haberes de Retiro</t>
  </si>
  <si>
    <t>1531</t>
  </si>
  <si>
    <t>Prima por jubilación</t>
  </si>
  <si>
    <t>Prestaciones Contractuales</t>
  </si>
  <si>
    <t>1541</t>
  </si>
  <si>
    <t>Becas para Hijos de Trabajadores Sindicalizados</t>
  </si>
  <si>
    <t>Días Cívicos y Económicos</t>
  </si>
  <si>
    <t>Gastos Relacionados al Magisterio</t>
  </si>
  <si>
    <t xml:space="preserve">Día del Maestro y del Servidor Público </t>
  </si>
  <si>
    <t>Estudios de Posgrado</t>
  </si>
  <si>
    <t>1546</t>
  </si>
  <si>
    <t>Otros Gastos Derivados de Convenio</t>
  </si>
  <si>
    <t>Asignaciones Extraordinarias para Servidores Públicos Sindicalizados</t>
  </si>
  <si>
    <t>Apoyos a la Capacitación de los Servidores Públicos.</t>
  </si>
  <si>
    <t>Becas Institucionales</t>
  </si>
  <si>
    <t>Elaboración de Tesis</t>
  </si>
  <si>
    <t>Seguro de Vida</t>
  </si>
  <si>
    <t>Viáticos</t>
  </si>
  <si>
    <t>Diferencial por Escuelas</t>
  </si>
  <si>
    <t>1595</t>
  </si>
  <si>
    <t>Despensa</t>
  </si>
  <si>
    <t>Previsiones</t>
  </si>
  <si>
    <t>Previsiones de Carácter Laboral, Económica y de Seguridad Social</t>
  </si>
  <si>
    <t>Pago de Estímulos a Servidores Públicos</t>
  </si>
  <si>
    <t>Estímulos</t>
  </si>
  <si>
    <t>Reconocimiento a Servidores Públicos</t>
  </si>
  <si>
    <t>Estímulos por Puntualidad y Asistencia</t>
  </si>
  <si>
    <t>Recompensas</t>
  </si>
  <si>
    <t>Subtotal (13)</t>
  </si>
  <si>
    <t>2000</t>
  </si>
  <si>
    <t>Materiales y Suministros</t>
  </si>
  <si>
    <t>Materiales de Administración, Emisión de Documentos y Artículos Oficiales</t>
  </si>
  <si>
    <t>Materiales, Útiles y Equipos Menores de Oficina</t>
  </si>
  <si>
    <t>2111</t>
  </si>
  <si>
    <t>Materiales y Útiles de Oficina</t>
  </si>
  <si>
    <t>2112</t>
  </si>
  <si>
    <t>Enseres de Oficina</t>
  </si>
  <si>
    <t>Materiales y Útiles de Impresión y Reproducción</t>
  </si>
  <si>
    <t>2121</t>
  </si>
  <si>
    <t>Material y Útiles de Imprenta y Reproducción</t>
  </si>
  <si>
    <t>2122</t>
  </si>
  <si>
    <t>Material de Foto, Cine y Grabación</t>
  </si>
  <si>
    <t>Material Estadístico y Geográfico</t>
  </si>
  <si>
    <t>2131</t>
  </si>
  <si>
    <t>Materiales Útiles y Equipos Menores de Tecnologías de la Información y Comunicaciones</t>
  </si>
  <si>
    <t>2141</t>
  </si>
  <si>
    <t>Materiales y Útiles para el Procesamiento en Equipos y Bienes Informáticos</t>
  </si>
  <si>
    <t>Material Impreso e Información Digital</t>
  </si>
  <si>
    <t>2151</t>
  </si>
  <si>
    <t>Material de Información</t>
  </si>
  <si>
    <t>Material de Limpieza</t>
  </si>
  <si>
    <t>2161</t>
  </si>
  <si>
    <t>Material y Enseres de Limpieza</t>
  </si>
  <si>
    <t>Materiales y Útiles de Enseñanza</t>
  </si>
  <si>
    <t>2171</t>
  </si>
  <si>
    <t>Material Didáctico</t>
  </si>
  <si>
    <t>Materiales para el Registro e Identificación de Bienes y Personas</t>
  </si>
  <si>
    <t>2181</t>
  </si>
  <si>
    <t>Material para Identificación y Registro</t>
  </si>
  <si>
    <t>Alimentos y Utensilios</t>
  </si>
  <si>
    <t>Productos Alimenticios para Personas</t>
  </si>
  <si>
    <t>2211</t>
  </si>
  <si>
    <t>Productos Alimenticios para Animales</t>
  </si>
  <si>
    <t>2221</t>
  </si>
  <si>
    <t>Equipamiento y Enseres para Animales</t>
  </si>
  <si>
    <t>2222</t>
  </si>
  <si>
    <t>Utensilios para el Servicio de Alimentación</t>
  </si>
  <si>
    <t>2231</t>
  </si>
  <si>
    <t>Materias Primas y Materiales de Producción y Comercialización</t>
  </si>
  <si>
    <t>Productos Alimenticios, Agropecuarios y Forestales Adquiridos como Materia Prima</t>
  </si>
  <si>
    <t>2311</t>
  </si>
  <si>
    <t>Materias Primas y Materiales de Producción</t>
  </si>
  <si>
    <t>Insumos Textiles Adquiridos como Materia Prima</t>
  </si>
  <si>
    <t>Materias Primas Textiles</t>
  </si>
  <si>
    <t>Productos de Papel, Cartón e Impresos Adquiridos como Materia Prima</t>
  </si>
  <si>
    <t>Combustibles, Lubricantes, Aditivos, Carbón y sus Derivados Adquiridos como Materia Prima</t>
  </si>
  <si>
    <t>Productos Químicos, Farmacéuticos y de Laboratorio Adquiridos como Materia Prima</t>
  </si>
  <si>
    <t>2351</t>
  </si>
  <si>
    <t>Productos Metálicos y a Base de Minerales no Metálicos Adquiridos como Materia Prima.</t>
  </si>
  <si>
    <t>Productos de Cuero, Piel, Plástico y Hule Adquiridos como Materia Prima</t>
  </si>
  <si>
    <t>2371</t>
  </si>
  <si>
    <t>Mercancías Adquiridas para su Comercialización</t>
  </si>
  <si>
    <t>Mercancías para su Comercialización en Tiendas del Sector Público</t>
  </si>
  <si>
    <t>Otros Productos Adquiridos como Materia Prima</t>
  </si>
  <si>
    <t>Materiales y Artículos de Construcción y de Reparación</t>
  </si>
  <si>
    <t>Productos Minerales no Metálicos</t>
  </si>
  <si>
    <t>2411</t>
  </si>
  <si>
    <t>Cemento y Productos de Concreto</t>
  </si>
  <si>
    <t>2421</t>
  </si>
  <si>
    <t>Cal, Yeso y Productos de Yeso</t>
  </si>
  <si>
    <t>2431</t>
  </si>
  <si>
    <t>Madera y Productos de Madera</t>
  </si>
  <si>
    <t>2441</t>
  </si>
  <si>
    <t>Vidrio y Productos de Vidrio</t>
  </si>
  <si>
    <t>2451</t>
  </si>
  <si>
    <t>Material Eléctrico y Electrónico</t>
  </si>
  <si>
    <t>2461</t>
  </si>
  <si>
    <t>Artículos Metálicos para la Construcción</t>
  </si>
  <si>
    <t>2471</t>
  </si>
  <si>
    <t>Materiales Complementarios</t>
  </si>
  <si>
    <t>2481</t>
  </si>
  <si>
    <t>2482</t>
  </si>
  <si>
    <t>Material de Señalización</t>
  </si>
  <si>
    <t>2483</t>
  </si>
  <si>
    <t>Árboles y Plantas de Ornato</t>
  </si>
  <si>
    <t>Otros Materiales y Artículos de Construcción y Reparación</t>
  </si>
  <si>
    <t>2491</t>
  </si>
  <si>
    <t>Materiales de Construcción</t>
  </si>
  <si>
    <t>2492</t>
  </si>
  <si>
    <t>Estructuras y Manufacturas para todo Tipo de Construcción</t>
  </si>
  <si>
    <t>Productos Químicos, Farmacéuticos y de Laboratorio</t>
  </si>
  <si>
    <t>Productos Químicos Básicos</t>
  </si>
  <si>
    <t>Sustancias Químicas</t>
  </si>
  <si>
    <t>Fertilizantes, Pesticidas y otros Agroquímicos</t>
  </si>
  <si>
    <t>2521</t>
  </si>
  <si>
    <t>Plaguicidas, Abonos y Fertilizantes</t>
  </si>
  <si>
    <t>Medicinas y Productos Farmacéuticos</t>
  </si>
  <si>
    <t>2531</t>
  </si>
  <si>
    <t>Materiales, Accesorios y Suministros Médicos</t>
  </si>
  <si>
    <t>2541</t>
  </si>
  <si>
    <t>Materiales, Accesorios y Suministros de Laboratorio</t>
  </si>
  <si>
    <t>Fibras Sintéticas, Hules, Plásticos y Derivados</t>
  </si>
  <si>
    <t>2561</t>
  </si>
  <si>
    <t>Otros Productos Químicos</t>
  </si>
  <si>
    <t>Combustibles, Lubricantes y Aditivos</t>
  </si>
  <si>
    <t>2611</t>
  </si>
  <si>
    <t>Carbón y sus Derivados</t>
  </si>
  <si>
    <t>Vestuario, Blancos, Prendas de Protección y Artículos Deportivos</t>
  </si>
  <si>
    <t>Vestuario y Uniformes</t>
  </si>
  <si>
    <t>2711</t>
  </si>
  <si>
    <t>Prendas de Seguridad y Protección Personal</t>
  </si>
  <si>
    <t>2721</t>
  </si>
  <si>
    <t>Artículos Deportivos</t>
  </si>
  <si>
    <t>2731</t>
  </si>
  <si>
    <t>Productos Textiles</t>
  </si>
  <si>
    <t>2741</t>
  </si>
  <si>
    <t>Blancos y Otros Productos Textiles, Excepto Prendas de Vestir</t>
  </si>
  <si>
    <t>2751</t>
  </si>
  <si>
    <t>Blancos y Otros Productos Textiles</t>
  </si>
  <si>
    <t>Materiales y Suministros para Seguridad</t>
  </si>
  <si>
    <t>Sustancias y Materiales Explosivos</t>
  </si>
  <si>
    <t>2811</t>
  </si>
  <si>
    <t>Materiales de Seguridad Pública</t>
  </si>
  <si>
    <t>2821</t>
  </si>
  <si>
    <t>Material de Seguridad Pública</t>
  </si>
  <si>
    <t>Prendas de Protección para la Seguridad Pública y Nacional</t>
  </si>
  <si>
    <t>2831</t>
  </si>
  <si>
    <t>Prendas de Protección</t>
  </si>
  <si>
    <t>Herramientas, Refacciones y Accesorios Menores</t>
  </si>
  <si>
    <t>Herramientas Menores</t>
  </si>
  <si>
    <t>2911</t>
  </si>
  <si>
    <t>Refacciones, Accesorios y Herramientas</t>
  </si>
  <si>
    <t>Refacciones y Accesorios Menores de Edificios</t>
  </si>
  <si>
    <t>2921</t>
  </si>
  <si>
    <t>Refacciones y Accesorios Menores de Mobiliario y Equipo de Administración, Educacional y Recreativo</t>
  </si>
  <si>
    <t>2931</t>
  </si>
  <si>
    <t>Refacciones y Accesorios Menores de Equipo de Cómputo y Tecnologías de la Información</t>
  </si>
  <si>
    <t>2941</t>
  </si>
  <si>
    <t>Refacciones y Accesorios para Equipo de Cómputo</t>
  </si>
  <si>
    <t>Refacciones y Accesorios Menores de Equipo e Instrumental Médico y de Laboratorio</t>
  </si>
  <si>
    <t>Refacciones y Accesorios Menores para Equipo de Transporte</t>
  </si>
  <si>
    <t>2961</t>
  </si>
  <si>
    <t>Refacciones y Accesorios Menores de Equipo de Defensa y Seguridad</t>
  </si>
  <si>
    <t>2971</t>
  </si>
  <si>
    <t>Artículos para la Extinción de Incendios</t>
  </si>
  <si>
    <t>Refacciones y Accesorios Menores para Equipo de Defensa</t>
  </si>
  <si>
    <t>Refacciones y Accesorios Menores de Maquinaria y Otros Equipos</t>
  </si>
  <si>
    <t>2981</t>
  </si>
  <si>
    <t>Refacciones y Accesorios Menores Otros Bienes Muebles</t>
  </si>
  <si>
    <t>Medidores de Agua</t>
  </si>
  <si>
    <t>2992</t>
  </si>
  <si>
    <t>Otros Enseres</t>
  </si>
  <si>
    <t>3000</t>
  </si>
  <si>
    <t>Servicios Generales</t>
  </si>
  <si>
    <t>Servicios Básicos</t>
  </si>
  <si>
    <t>Energía Eléctrica</t>
  </si>
  <si>
    <t>3111</t>
  </si>
  <si>
    <t>Servicio de Energía Eléctrica</t>
  </si>
  <si>
    <t>Servicio de Energía Eléctrica para Alumbrado Público</t>
  </si>
  <si>
    <t>Gas</t>
  </si>
  <si>
    <t>Agua</t>
  </si>
  <si>
    <t>3131</t>
  </si>
  <si>
    <t>Servicio de Agua</t>
  </si>
  <si>
    <t>3132</t>
  </si>
  <si>
    <t>Servicio de Cloración de Agua</t>
  </si>
  <si>
    <t>Telefonía Tradicional</t>
  </si>
  <si>
    <t>3141</t>
  </si>
  <si>
    <t>Servicio de Telefonía Convencional</t>
  </si>
  <si>
    <t>Telefonía Celular</t>
  </si>
  <si>
    <t>3151</t>
  </si>
  <si>
    <t>Servicio de Telefonía Celular</t>
  </si>
  <si>
    <t>Servicios de Telecomunicaciones y Satélites</t>
  </si>
  <si>
    <t>3161</t>
  </si>
  <si>
    <t>Servicios de Radiolocalización y Telecomunicación</t>
  </si>
  <si>
    <t>Servicios de Conducción de Señales Analógicas y Digitales</t>
  </si>
  <si>
    <t>Servicios de Acceso a Internet, Redes y Procesamiento de Información</t>
  </si>
  <si>
    <t>3171</t>
  </si>
  <si>
    <t>Servicios de Acceso a Internet</t>
  </si>
  <si>
    <t>Servicios Postales y Telegráficos</t>
  </si>
  <si>
    <t>3181</t>
  </si>
  <si>
    <t>Servicio Postal y Telegráfico</t>
  </si>
  <si>
    <t>Servicios Integrales y Otros Servicios</t>
  </si>
  <si>
    <t>Servicios de Telecomunicación Especializados</t>
  </si>
  <si>
    <t>Servicios de información, mediante telecomunicaciones especializadas</t>
  </si>
  <si>
    <t>Servicios de Arrendamiento</t>
  </si>
  <si>
    <t>Arrendamiento de Terrenos</t>
  </si>
  <si>
    <t>Arrendamiento de Edificios</t>
  </si>
  <si>
    <t>3221</t>
  </si>
  <si>
    <t>Arrendamiento de Edificios y Locales</t>
  </si>
  <si>
    <t>Arrendamiento de Mobiliario y Equipo de Administración, Educacional y Recreativo</t>
  </si>
  <si>
    <t>Arrendamiento de Equipo y Bienes Informáticos</t>
  </si>
  <si>
    <t>Arrendamiento de Equipo e Instrumental Médico y de Laboratorio</t>
  </si>
  <si>
    <t>Arrendamiento de Equipo de Transporte</t>
  </si>
  <si>
    <t>3251</t>
  </si>
  <si>
    <t>Arrendamiento de Vehículos</t>
  </si>
  <si>
    <t>Arrendamiento de Maquinaria, Otros Equipos y Herramientas</t>
  </si>
  <si>
    <t>3261</t>
  </si>
  <si>
    <t>Arrendamiento de Maquinaria y Equipo</t>
  </si>
  <si>
    <t>Arrendamiento de Activos Intangibles</t>
  </si>
  <si>
    <t>3271</t>
  </si>
  <si>
    <t>Arrendamiento Financiero</t>
  </si>
  <si>
    <t>Otros Arrendamientos</t>
  </si>
  <si>
    <t>3291</t>
  </si>
  <si>
    <t>Arrendamiento de Equipo para el Suministro de Sustancias y Productos Químicos</t>
  </si>
  <si>
    <t>Servicios Profesionales, Científicos, Técnicos y Otros Servicios</t>
  </si>
  <si>
    <t>Servicios Legales, de Contabilidad, Auditoría y Relacionados</t>
  </si>
  <si>
    <t>3311</t>
  </si>
  <si>
    <t>Asesorías Asociadas a Convenios o Acuerdos</t>
  </si>
  <si>
    <t>Servicios de Diseño, Arquitectura, Ingeniería y Actividades Relacionadas</t>
  </si>
  <si>
    <t>3321</t>
  </si>
  <si>
    <t>Servicios estadísticos y Geográficos</t>
  </si>
  <si>
    <t>Servicios de Consultoría Administrativa, Procesos, Técnica y en Tecnologías de la Información</t>
  </si>
  <si>
    <t>3331</t>
  </si>
  <si>
    <t>Servicios Informáticos</t>
  </si>
  <si>
    <t>Servicios de Capacitación</t>
  </si>
  <si>
    <t>3341</t>
  </si>
  <si>
    <t>Capacitación</t>
  </si>
  <si>
    <t>Servicios de Investigación Científica y Desarrollo</t>
  </si>
  <si>
    <t>Servicios de Apoyo Administrativo, Traducción, Fotocopiado e Impresión</t>
  </si>
  <si>
    <t>3361</t>
  </si>
  <si>
    <t>Servicios de Apoyo Administrativo y Fotocopiado</t>
  </si>
  <si>
    <t>3362</t>
  </si>
  <si>
    <t>Impresiones de Documentos Oficiales para la Prestación de Servicios Públicos, Identificación, Formatos Administrativos y Fiscales</t>
  </si>
  <si>
    <t>3363</t>
  </si>
  <si>
    <t>Servicios de Impresión de Documentos Oficiales</t>
  </si>
  <si>
    <t>Servicios de Protección y Seguridad</t>
  </si>
  <si>
    <t>Servicios de Vigilancia</t>
  </si>
  <si>
    <t>Servicios Profesionales, Científicos y Técnicos Integrales</t>
  </si>
  <si>
    <t>3391</t>
  </si>
  <si>
    <t>Servicios Profesionales</t>
  </si>
  <si>
    <t>Servicios Financieros, Bancarios y Comerciales</t>
  </si>
  <si>
    <t>Servicios Financieros y Bancarios</t>
  </si>
  <si>
    <t>3411</t>
  </si>
  <si>
    <t>Servicios Bancarios y Financieros</t>
  </si>
  <si>
    <t>Servicios de Cobranza, Investigación Crediticia y Similar</t>
  </si>
  <si>
    <t>Servicio de Recaudación, Traslado y Custodia de Valores</t>
  </si>
  <si>
    <t>Gastos Inherentes a la Recaudación</t>
  </si>
  <si>
    <t>Seguros de Responsabilidad Patrimonial y Fianzas</t>
  </si>
  <si>
    <t>Seguro de Bienes Patrimoniales</t>
  </si>
  <si>
    <t>3451</t>
  </si>
  <si>
    <t>Almacenaje, Envase y Embalaje</t>
  </si>
  <si>
    <t>Almacenaje, Embalaje y Envase</t>
  </si>
  <si>
    <t>Fletes y Maniobras</t>
  </si>
  <si>
    <t>3471</t>
  </si>
  <si>
    <t>Comisiones por Ventas</t>
  </si>
  <si>
    <t>Servicios Financieros, Bancarios y Comerciales Integrales</t>
  </si>
  <si>
    <t>Servicios de Instalación, Reparación, Mantenimiento y Conservación</t>
  </si>
  <si>
    <t>Conservación y Mantenimiento Menor de Inmuebles</t>
  </si>
  <si>
    <t>3511</t>
  </si>
  <si>
    <t>Reparación y Mantenimiento  de Inmuebles</t>
  </si>
  <si>
    <t>3512</t>
  </si>
  <si>
    <t>Adaptación  de Locales, Almacenes, Bodegas y Edificios</t>
  </si>
  <si>
    <t>Instalación, Reparación y Mantenimiento de Mobiliario y Equipo de Administración, Educacional y Recreativo</t>
  </si>
  <si>
    <t>3521</t>
  </si>
  <si>
    <t>Reparación, Mantenimiento e Instalación de Mobiliario y Equipo de Oficina</t>
  </si>
  <si>
    <t>Instalación, Reparación y Mantenimiento de Equipo de Cómputo y Tecnologías de la Información</t>
  </si>
  <si>
    <t>3531</t>
  </si>
  <si>
    <t>Reparación, Instalación y Mantenimiento de Bienes Informáticos, Microfilmación y Tecnologías de la Información</t>
  </si>
  <si>
    <t>3532</t>
  </si>
  <si>
    <t>Reparación y Mantenimiento para Equipo y Redes de Tele y Radio Transmisión</t>
  </si>
  <si>
    <t>Instalación, Reparación y Mantenimiento de Equipo e Instrumental Médico y de Laboratorio</t>
  </si>
  <si>
    <t>Reparación, Instalación y Mantenimiento de Equipo Médico y de Laboratorio</t>
  </si>
  <si>
    <t>Reparación y Mantenimiento de Equipo de Transporte</t>
  </si>
  <si>
    <t>3551</t>
  </si>
  <si>
    <t>Reparación y Mantenimiento de Vehículos Terrestres, Aéreos y Lacustres</t>
  </si>
  <si>
    <t>Reparación y Mantenimiento de Equipo de Defensa y Seguridad</t>
  </si>
  <si>
    <t>Instalación, Reparación y Mantenimiento de Maquinaria, Otros Equipos y Herramienta</t>
  </si>
  <si>
    <t>3571</t>
  </si>
  <si>
    <t>Reparación, Instalación y Mantenimiento de Maquinaria, Equipo Industrial y Diverso</t>
  </si>
  <si>
    <t>Servicios de Limpieza y Manejo de Desechos</t>
  </si>
  <si>
    <t>3581</t>
  </si>
  <si>
    <t>Servicios de Lavandería, Limpieza e Higiene</t>
  </si>
  <si>
    <t>Servicios de Jardinería y Fumigación</t>
  </si>
  <si>
    <t>3591</t>
  </si>
  <si>
    <t>Servicios de Fumigación</t>
  </si>
  <si>
    <t>Servicios de Comunicación Social y Publicidad</t>
  </si>
  <si>
    <t>Difusión por Radio, Televisión y Otros Medios de Mensajes sobre Programas y Actividades Gubernamentales</t>
  </si>
  <si>
    <t>3611</t>
  </si>
  <si>
    <t>Gastos de Publicidad y Propaganda</t>
  </si>
  <si>
    <t>3612</t>
  </si>
  <si>
    <t>Publicaciones Oficiales y de Información en General para Difusión</t>
  </si>
  <si>
    <t>Difusión por Radio, Televisión y Otros Medios de Mensajes Comerciales para Promover la Venta de Bienes o Servicios</t>
  </si>
  <si>
    <t>3621</t>
  </si>
  <si>
    <t>Gastos de Publicidad en Materia Comercial</t>
  </si>
  <si>
    <t>Servicios de Creatividad, Preproducción y Producción de Publicidad, Excepto Internet</t>
  </si>
  <si>
    <t>Servicios de Revelado de Fotografías</t>
  </si>
  <si>
    <t>3641</t>
  </si>
  <si>
    <t>Servicios de Fotografía</t>
  </si>
  <si>
    <t>Servicios de la Industria Fílmica, del Sonido y del Video</t>
  </si>
  <si>
    <t>Servicios de Cine y Grabación</t>
  </si>
  <si>
    <t>Servicio de Creación y Difusión de Contenido Exclusivamente a través de Internet</t>
  </si>
  <si>
    <t>Servicio de Creación y Difusión de Contenido a través de Internet</t>
  </si>
  <si>
    <t>Otros Servicios de Información</t>
  </si>
  <si>
    <t>3691</t>
  </si>
  <si>
    <t>Servicios de Traslado y Viáticos</t>
  </si>
  <si>
    <t>Pasajes Aéreos</t>
  </si>
  <si>
    <t>Transportación Aérea</t>
  </si>
  <si>
    <t>Pasajes Terrestres</t>
  </si>
  <si>
    <t>3721</t>
  </si>
  <si>
    <t>Gastos de Traslado por Vía Terrestre</t>
  </si>
  <si>
    <t>Pasajes Marítimos, Lacustres y Fluviales</t>
  </si>
  <si>
    <t>Autotransporte</t>
  </si>
  <si>
    <t>Viáticos en el País</t>
  </si>
  <si>
    <t>3751</t>
  </si>
  <si>
    <t>Gastos de Alimentación en Territorio Nacional</t>
  </si>
  <si>
    <t>3752</t>
  </si>
  <si>
    <t>Gastos de Hospedaje en Territorio Nacional</t>
  </si>
  <si>
    <t>3753</t>
  </si>
  <si>
    <t>Gastos por Arrendamiento de Vehículos en Territorio Nacional</t>
  </si>
  <si>
    <t>Viáticos en el Extranjero</t>
  </si>
  <si>
    <t>Gastos de Alimentación en el Extranjero</t>
  </si>
  <si>
    <t>Gastos de Hospedaje en el Extranjero</t>
  </si>
  <si>
    <t>Gastos por Arrendamiento de Vehículos en el Extranjero</t>
  </si>
  <si>
    <t>Gastos de Instalación y Traslado de Menaje</t>
  </si>
  <si>
    <t>Servicios Integrales de Traslado y Viáticos</t>
  </si>
  <si>
    <t>Otros Servicios de Traslado y Hospedaje</t>
  </si>
  <si>
    <t>3791</t>
  </si>
  <si>
    <t>Servicios Oficiales</t>
  </si>
  <si>
    <t>Gastos de Ceremonial</t>
  </si>
  <si>
    <t>Gastos de Orden Social y Cultural</t>
  </si>
  <si>
    <t>3821</t>
  </si>
  <si>
    <t>Gastos de Ceremonias Oficiales y de Orden Social</t>
  </si>
  <si>
    <t>3822</t>
  </si>
  <si>
    <t>Espectáculos Cívicos y Culturales</t>
  </si>
  <si>
    <t>Congresos y Convenciones</t>
  </si>
  <si>
    <t>3831</t>
  </si>
  <si>
    <t>Exposiciones</t>
  </si>
  <si>
    <t>3841</t>
  </si>
  <si>
    <t>Exposiciones y Ferias</t>
  </si>
  <si>
    <t>Gastos de Representación</t>
  </si>
  <si>
    <t>3851</t>
  </si>
  <si>
    <t>Otros Servicios Generales</t>
  </si>
  <si>
    <t>Servicios Funerarios y de Cementerios</t>
  </si>
  <si>
    <t>3911</t>
  </si>
  <si>
    <t>Impuestos y Derechos</t>
  </si>
  <si>
    <t>Impuestos y Derechos de Exportación</t>
  </si>
  <si>
    <t>3922</t>
  </si>
  <si>
    <t>Otros Impuestos y Derechos</t>
  </si>
  <si>
    <t>Impuestos y Derechos de Importación</t>
  </si>
  <si>
    <t>Sentencias y Resoluciones por Autoridad Competente</t>
  </si>
  <si>
    <t>3941</t>
  </si>
  <si>
    <t>Sentencias y Resoluciones Judiciales</t>
  </si>
  <si>
    <t>Gastos Derivados del Resguardo de Personas Vinculadas a Procesos Judiciales</t>
  </si>
  <si>
    <t>Penas, Multas, Accesorios y Actualizaciones</t>
  </si>
  <si>
    <t>3951</t>
  </si>
  <si>
    <t>Otros Gastos por Responsabilidades</t>
  </si>
  <si>
    <t>Utilidades</t>
  </si>
  <si>
    <t>Impuesto Sobre Nóminas y Otros que se Deriven de una Relación Laboral</t>
  </si>
  <si>
    <t>Impuesto Sobre Nóminas</t>
  </si>
  <si>
    <t>3982</t>
  </si>
  <si>
    <t>Impuesto Sobre Erogaciones por Remuneraciones al Trabajo Personal</t>
  </si>
  <si>
    <t>3983</t>
  </si>
  <si>
    <t>Impuesto Sobre la Renta</t>
  </si>
  <si>
    <t>Cuotas y Suscripciones</t>
  </si>
  <si>
    <t>3992</t>
  </si>
  <si>
    <t>Gastos de Servicios Menores</t>
  </si>
  <si>
    <t>3993</t>
  </si>
  <si>
    <t>Estudios y Análisis Clínicos</t>
  </si>
  <si>
    <t>Inscripciones y Arbitrajes</t>
  </si>
  <si>
    <t>Diferencia por Variación en el Tipo de Cambio</t>
  </si>
  <si>
    <t>3996</t>
  </si>
  <si>
    <t>Subcontratación de Servicios con Terceros</t>
  </si>
  <si>
    <t>3997</t>
  </si>
  <si>
    <t>Proyectos para Prestación de Servicios</t>
  </si>
  <si>
    <t>4000</t>
  </si>
  <si>
    <t>Transferencias, Asignaciones, Subsidios y Otras Ayudas</t>
  </si>
  <si>
    <t>Transferencias Internas y Asignaciones al Sector Público</t>
  </si>
  <si>
    <t>Asignaciones Presupuestarias al Poder Ejecutivo</t>
  </si>
  <si>
    <t>Asignaciones Presupuestarias al Poder Legislativo</t>
  </si>
  <si>
    <t>Liberación de Recursos al Poder Legislativo</t>
  </si>
  <si>
    <t>Asignaciones Presupuestarias al Poder Judicial</t>
  </si>
  <si>
    <t>Liberación de Recursos al Poder Judicial</t>
  </si>
  <si>
    <t>Asignaciones Presupuestarias a Órganos Autónomos</t>
  </si>
  <si>
    <t>4141</t>
  </si>
  <si>
    <t>Liberación de Recursos a Entes Autónomos</t>
  </si>
  <si>
    <t>Transferencias Internas  Otorgadas a  Entidades Paraestatales no Empresariales y no Financieras</t>
  </si>
  <si>
    <t>Transferencias Internas Otorgadas a Entidades Paraestatales Empresariales y no Financieras</t>
  </si>
  <si>
    <t>Transferencias Internas Otorgadas a Fideicomisos Públicos Empresariales y no Financieros</t>
  </si>
  <si>
    <t>Transferencias Internas Otorgadas a Instituciones Paraestatales Públicas Financieras</t>
  </si>
  <si>
    <t>Transferencias Internas Otorgadas a Fideicomisos Públicos Financieros</t>
  </si>
  <si>
    <t>Transferencias al Resto del Sector Público</t>
  </si>
  <si>
    <t>Transferencias Otorgadas a Organismos Entidades Paraestatales no Empresariales y no Financieras</t>
  </si>
  <si>
    <t>Transferencias Otorgadas para Entidades Paraestatales Empresariales y no Financieras</t>
  </si>
  <si>
    <t>Transferencias Otorgadas para Instituciones Paraestatales Públicas Financieras</t>
  </si>
  <si>
    <t>Transferencias Otorgadas a Entidades Federativas y Municipios</t>
  </si>
  <si>
    <t>Municipios, Comunidades y Poblaciones</t>
  </si>
  <si>
    <t>Donativos a Municipios</t>
  </si>
  <si>
    <t>Transferencias a Fideicomisos de Entidades Federativas y Municipios</t>
  </si>
  <si>
    <t>Subsidios a la Producción</t>
  </si>
  <si>
    <t>Subsidios a la Distribución</t>
  </si>
  <si>
    <t>Subsidios a la Inversión</t>
  </si>
  <si>
    <t>Subsidios a la Prestación de Servicios Públicos</t>
  </si>
  <si>
    <t>Subsidios para Cubrir Diferenciales de Tasas de Interés</t>
  </si>
  <si>
    <t>Subsidios a la Vivienda</t>
  </si>
  <si>
    <t>Subvenciones al Consumo</t>
  </si>
  <si>
    <t>Subsidios a Entidades Federativas y Municipios</t>
  </si>
  <si>
    <t>Subsidios a Fideicomisos Privados y Estatales</t>
  </si>
  <si>
    <t>Subsidios y Apoyos</t>
  </si>
  <si>
    <t>Otros Subsidios</t>
  </si>
  <si>
    <t>Subsidios por Carga Fiscal</t>
  </si>
  <si>
    <t>Devolución de Ingresos Indebidos</t>
  </si>
  <si>
    <t>Subsidios para Capacitación y Becas</t>
  </si>
  <si>
    <t>Ayudas Sociales</t>
  </si>
  <si>
    <t>Ayudas Sociales a Personas</t>
  </si>
  <si>
    <t>Cooperaciones y Ayudas</t>
  </si>
  <si>
    <t>Despensas</t>
  </si>
  <si>
    <t>Gastos Relacionados con Actividades Culturales, Deportivas y de Ayuda Extraordinaria</t>
  </si>
  <si>
    <t>Gastos por Servicios de Traslado de Personas</t>
  </si>
  <si>
    <t>Apoyo a la Infraestructura Agropecuaria y Forestal</t>
  </si>
  <si>
    <t>Apoyo a voluntarios que participen en diversos programas federales</t>
  </si>
  <si>
    <t>Becas y Otras Ayudas para Programas de Capacitación</t>
  </si>
  <si>
    <t>Becas</t>
  </si>
  <si>
    <t>Premios, Estímulos, Recompensas, Becas y Seguros a Deportistas</t>
  </si>
  <si>
    <t>Ayudas Sociales a Instituciones de Enseñanza</t>
  </si>
  <si>
    <t>Instituciones Educativas</t>
  </si>
  <si>
    <t>Premios, Recompensas y Pensión Recreativa Estudiantil</t>
  </si>
  <si>
    <t>Ayudas Sociales a Actividades Científicas o Académicas</t>
  </si>
  <si>
    <t>Ayudas Sociales a Instituciones sin Fines de Lucro</t>
  </si>
  <si>
    <t>Instituciones de Beneficencia</t>
  </si>
  <si>
    <t>Instituciones Sociales no Lucrativas</t>
  </si>
  <si>
    <t>Ayudas Sociales a Cooperativas</t>
  </si>
  <si>
    <t>Ayudas Sociales a Entidades de Interés Público</t>
  </si>
  <si>
    <t>Ayudas por Desastres Naturales y Otros Siniestros</t>
  </si>
  <si>
    <t>Reparación de Daños a Terceros</t>
  </si>
  <si>
    <t>Mercancías y Alimentos para su Distribución a la Población en Caso de Desastres Naturales</t>
  </si>
  <si>
    <t>Pensiones</t>
  </si>
  <si>
    <t>Pago de Pensiones</t>
  </si>
  <si>
    <t>Jubilaciones</t>
  </si>
  <si>
    <t>Otras Pensiones y Jubilaciones</t>
  </si>
  <si>
    <t>Prestaciones Económicas Distintas de Pensiones</t>
  </si>
  <si>
    <t>Transferencias a Fideicomisos, Mandatos y Otros Análogos</t>
  </si>
  <si>
    <t>Transferencias a Fideicomisos del Poder Ejecutivo</t>
  </si>
  <si>
    <t>Transferencias a Fideicomisos del Poder Legislativo</t>
  </si>
  <si>
    <t>Transferencias a Fideicomisos del Poder Judicial</t>
  </si>
  <si>
    <t>Transferencias a Fideicomisos Públicos de Entidades Paraestatales no Empresariales y no Financieras</t>
  </si>
  <si>
    <t>Transferencias a Organismos Auxiliares</t>
  </si>
  <si>
    <t>Transferencias a Fideicomisos Públicos de Entidades Paraestatales Empresariales y no Financieras</t>
  </si>
  <si>
    <t>Transferencias a Fideicomisos de Instituciones Públicas Financieras</t>
  </si>
  <si>
    <t>Otras Transferencias a Fideicomisos</t>
  </si>
  <si>
    <t>Transferencias a la Seguridad Social</t>
  </si>
  <si>
    <t>Transferencias por Obligación de Ley</t>
  </si>
  <si>
    <t>Donativos</t>
  </si>
  <si>
    <t>Donativos a Instituciones sin Fines de Lucro</t>
  </si>
  <si>
    <t>Donativos a Entidades Federativas</t>
  </si>
  <si>
    <t>Donativos a Fideicomisos Privados</t>
  </si>
  <si>
    <t>Donativos a Fideicomisos Estatales</t>
  </si>
  <si>
    <t>Donativos a Fideicomisos Públicos</t>
  </si>
  <si>
    <t>Donativos Internacionales</t>
  </si>
  <si>
    <t>Transferencias al Exterior</t>
  </si>
  <si>
    <t>Transferencias para Gobiernos Extranjeros</t>
  </si>
  <si>
    <t>Transferencias para Organismos Internacionales</t>
  </si>
  <si>
    <t>Transferencias para el Sector Privado Externo</t>
  </si>
  <si>
    <t>Bienes Muebles, Inmuebles e Intangibles</t>
  </si>
  <si>
    <t>Mobiliario y Equipo de Administración</t>
  </si>
  <si>
    <t>Muebles de Oficina y Estantería</t>
  </si>
  <si>
    <t>Muebles y Enseres</t>
  </si>
  <si>
    <t>Adjudicaciones e Indemnizaciones de Bienes Muebles</t>
  </si>
  <si>
    <t>Muebles, Excepto de Oficina y Estantería</t>
  </si>
  <si>
    <t>Bienes Artísticos, Culturales y Científicos</t>
  </si>
  <si>
    <t>Instrumental de Música</t>
  </si>
  <si>
    <t>Artículos de Biblioteca</t>
  </si>
  <si>
    <t>Objetos, Obras de Arte, Históricas y Culturales</t>
  </si>
  <si>
    <t>Objetos de Valor</t>
  </si>
  <si>
    <t>Equipo de Cómputo y de Tecnología de la Información</t>
  </si>
  <si>
    <t>Bienes Informáticos</t>
  </si>
  <si>
    <t>Otros Mobiliarios y Equipos de Administración</t>
  </si>
  <si>
    <t>Otros Bienes Muebles</t>
  </si>
  <si>
    <t>Otros Equipos Eléctricos y Electrónicos de Oficina</t>
  </si>
  <si>
    <t>Mobiliario y Equipo Educacional y Recreativo</t>
  </si>
  <si>
    <t>Equipos y Aparatos Audiovisuales</t>
  </si>
  <si>
    <t>Aparatos Deportivos</t>
  </si>
  <si>
    <t>Equipo Deportivo</t>
  </si>
  <si>
    <t>Cámaras Fotográficas y de Video</t>
  </si>
  <si>
    <t>Equipo de Foto, Cine y Grabación</t>
  </si>
  <si>
    <t>Otro Mobiliario  y Equipo Educacional y Recreativo</t>
  </si>
  <si>
    <t>Otro Equipo Educacional y Recreativo</t>
  </si>
  <si>
    <t>Equipo e Instrumental Médico y de Laboratorio</t>
  </si>
  <si>
    <t>Equipo Médico y de Laboratorio</t>
  </si>
  <si>
    <t>Instrumental Médico y de Laboratorio</t>
  </si>
  <si>
    <t>Vehículos y Equipo de Transporte</t>
  </si>
  <si>
    <t>Vehículos y Equipo Terrestre</t>
  </si>
  <si>
    <t>Vehículos y Equipo de Transporte Terrestre</t>
  </si>
  <si>
    <t>Vehículos y Equipo Auxiliar de Transporte</t>
  </si>
  <si>
    <t>Carrocerías y Remolques</t>
  </si>
  <si>
    <t>Equipo Aeroespacial</t>
  </si>
  <si>
    <t>Equipo de Transportación Aérea</t>
  </si>
  <si>
    <t>Equipo Ferroviario</t>
  </si>
  <si>
    <t>Embarcaciones</t>
  </si>
  <si>
    <t>Equipo Acuático y Lacustre</t>
  </si>
  <si>
    <t>Otros Equipos de Transporte</t>
  </si>
  <si>
    <t>Equipo de Defensa y Seguridad</t>
  </si>
  <si>
    <t>Maquinaria y Equipo de Seguridad Pública</t>
  </si>
  <si>
    <t>Maquinaria, Otros Equipos y Herramientas</t>
  </si>
  <si>
    <t>Maquinaria y Equipo Agropecuario</t>
  </si>
  <si>
    <t>Maquinaria y Equipo Industrial</t>
  </si>
  <si>
    <t>Maquinaria Equipo de Producción</t>
  </si>
  <si>
    <t>Maquinaria y Equipo de Construcción</t>
  </si>
  <si>
    <t>Sistemas de Aire Acondicionado, Calefacción y de Refrigeración Industrial y Comercial</t>
  </si>
  <si>
    <t>Equipo de Comunicación y Telecomunicación</t>
  </si>
  <si>
    <t>Equipo y Aparatos para Comunicación, Telecomunicación y Radio Transmisión</t>
  </si>
  <si>
    <t>Equipos de Generación Eléctrica, Aparatos y Accesorios Eléctricos</t>
  </si>
  <si>
    <t>Herramientas y Máquinas-Herramienta</t>
  </si>
  <si>
    <t>Herramientas, Máquina Herramienta y Equipo</t>
  </si>
  <si>
    <t>Otros Equipos</t>
  </si>
  <si>
    <t>Instrumentos y Aparatos Especializados y de Precisión</t>
  </si>
  <si>
    <t>Maquinaria y Equipo Diverso</t>
  </si>
  <si>
    <t>Maquinaria y Equipo para Alumbrado Público</t>
  </si>
  <si>
    <t>Activos Biológicos</t>
  </si>
  <si>
    <t>Bovinos</t>
  </si>
  <si>
    <t>Porcinos</t>
  </si>
  <si>
    <t>Aves</t>
  </si>
  <si>
    <t>Ovinos y Caprinos</t>
  </si>
  <si>
    <t>Peces y Acuicultura</t>
  </si>
  <si>
    <t>Equinos</t>
  </si>
  <si>
    <t>Especies Menores y de Zoológico</t>
  </si>
  <si>
    <t>Árboles y Plantas</t>
  </si>
  <si>
    <t>Otros Activos Biológicos</t>
  </si>
  <si>
    <t>Bienes Inmuebles</t>
  </si>
  <si>
    <t>Terrenos</t>
  </si>
  <si>
    <t>Viviendas</t>
  </si>
  <si>
    <t>Vivienda</t>
  </si>
  <si>
    <t>Edificios no Residenciales</t>
  </si>
  <si>
    <t>Edificios y Locales</t>
  </si>
  <si>
    <t>Otros Bienes Inmuebles</t>
  </si>
  <si>
    <t>Adjudicaciones, Expropiaciones e Indemnizaciones de Bienes Inmuebles</t>
  </si>
  <si>
    <t>Bienes Inmuebles en la Modalidad de Proyectos de Infraestructura Productiva a Largo Plazo</t>
  </si>
  <si>
    <t>Activos Intangibles</t>
  </si>
  <si>
    <t>Software</t>
  </si>
  <si>
    <t>Patentes</t>
  </si>
  <si>
    <t>Marcas</t>
  </si>
  <si>
    <t>Concesiones</t>
  </si>
  <si>
    <t>Franquicias</t>
  </si>
  <si>
    <t>Licencias Informáticas e Intelectuales</t>
  </si>
  <si>
    <t>Licencias Industriales, Comerciales y Otras</t>
  </si>
  <si>
    <t>Licencias Industriales, Comerciales y Otras.</t>
  </si>
  <si>
    <t>Otros Activos Intangibles</t>
  </si>
  <si>
    <t>Inversión Pública</t>
  </si>
  <si>
    <t>Obra Pública en Bienes de Dominio Público</t>
  </si>
  <si>
    <t>Edificación Habitacional</t>
  </si>
  <si>
    <t>Edificación no Habitacional</t>
  </si>
  <si>
    <t>Convenios y Aportaciones</t>
  </si>
  <si>
    <t>Obra Estatal o Municipal</t>
  </si>
  <si>
    <t>Supervisión y Control de la Obra Pública</t>
  </si>
  <si>
    <t>Transferencias a Organismos Auxiliares y Subsidios a Municipios</t>
  </si>
  <si>
    <t>Ejecución de Obras por Administración</t>
  </si>
  <si>
    <t>Indemnizaciones por Expropiación o Adjudicación</t>
  </si>
  <si>
    <t>Arrendamiento de Maquinaria, Equipo e Instalaciones (Locales)</t>
  </si>
  <si>
    <t>Apoyos a Obras de Bienestar Social</t>
  </si>
  <si>
    <t>Estudios de Pre inversión</t>
  </si>
  <si>
    <t>Construcción de Obras para el Abastecimiento de Agua Petróleo, Gas, Electricidad y Telecomunicaciones</t>
  </si>
  <si>
    <t>Reparación Mantenimiento de Infraestructura Hidráulica</t>
  </si>
  <si>
    <t>División de Terrenos y Construcción de Obras de Urbanización</t>
  </si>
  <si>
    <t>Construcción de Vías de Comunicación</t>
  </si>
  <si>
    <t>Reparación y Mantenimiento de Vialidades y Alumbrado</t>
  </si>
  <si>
    <t>Otras Construcciones de Ingeniería Civil y Obra Pesada</t>
  </si>
  <si>
    <t>Instalaciones y Equipamiento en Construcciones</t>
  </si>
  <si>
    <t>Trabajos de Acabados en Edificaciones y Otros Trabajos Especializados</t>
  </si>
  <si>
    <t>Obra Pública en Bienes Propios</t>
  </si>
  <si>
    <t>Construcción de Obras para el Abastecimiento de Agua, Petróleo, Gas, Electricidad y Telecomunicaciones</t>
  </si>
  <si>
    <t>Proyectos Productivos y Acciones de Fomento</t>
  </si>
  <si>
    <t>Estudios, Formulación y Evaluación de Proyectos Productivos no Incluidos en Conceptos Anteriores de este Capítulo</t>
  </si>
  <si>
    <t>Ejecución de Proyectos Productivos no Incluidos en Conceptos Anteriores de este Capítulo</t>
  </si>
  <si>
    <t>Inversiones Financieras y Otras Provisiones</t>
  </si>
  <si>
    <t>Inversiones para el Fomento de Actividades Productivas</t>
  </si>
  <si>
    <t>Créditos Otorgados por Entidades Federativas y Municipios al Sector Social y Privado para el Fomento de Actividades Productivas</t>
  </si>
  <si>
    <t>Créditos Directos para Actividades Productivas</t>
  </si>
  <si>
    <t>Créditos a Servidores Públicos</t>
  </si>
  <si>
    <t>Créditos Otorgados por Entidades Federativas a Municipios para el Fomento de Actividades Productivas</t>
  </si>
  <si>
    <t>Fideicomisos para Financiamiento de Obras</t>
  </si>
  <si>
    <t>Fideicomisos para Financiamiento Agropecuario</t>
  </si>
  <si>
    <t>Fideicomisos para Financiamiento Industrial, Artesanal y Turístico</t>
  </si>
  <si>
    <t>Fideicomisos para Financiamiento de Vivienda</t>
  </si>
  <si>
    <t>Acciones y Participaciones de Capital</t>
  </si>
  <si>
    <t>Acciones y Participaciones de Capital en Entidades Paraestatales no Empresariales y no Financieras con Fines de Política Económica</t>
  </si>
  <si>
    <t>Acciones y Participaciones de Capital en Entidades Paraestatales Empresariales no Financieras con Fines de Política Económica</t>
  </si>
  <si>
    <t>Acciones y Participaciones de Capital en Instituciones Paraestatales Públicas Financieras con Fines de Política Económica</t>
  </si>
  <si>
    <t>Acciones y Participaciones de Capital en el Sector Privado con Fines de Política Económica</t>
  </si>
  <si>
    <t>Acciones y Participaciones de Capital en Organismos Internacionales con Fines de Política Económica</t>
  </si>
  <si>
    <t>Acciones y Participaciones de Capital en el Sector Externo con Fines de Política Económica</t>
  </si>
  <si>
    <t>Acciones y Participaciones de Capital en el Sector Externo con fines de Política Económica</t>
  </si>
  <si>
    <t>Acciones y Participaciones de Capital; en el Sector Público con Fines de Gestión de la Liquidez</t>
  </si>
  <si>
    <t>Adquisición de Acciones del Sector Público con Fines de Gestión de la Liquidez</t>
  </si>
  <si>
    <t>Acciones y Participaciones de Capital en el Sector Privado con Fines de Gestión de la Liquidez</t>
  </si>
  <si>
    <t>Adquisición de Acciones de Capital en el Sector Privado con Fines de Gestión de la Liquidez</t>
  </si>
  <si>
    <t>Acciones y Participaciones de Capital en el Sector Externo con Fines de Gestión  de la Liquidez</t>
  </si>
  <si>
    <t>Acciones y Participaciones de Capital en el Sector Externo con Fines de Gestión de la Liquidez</t>
  </si>
  <si>
    <t>Compra de Títulos y Valores</t>
  </si>
  <si>
    <t>Bonos</t>
  </si>
  <si>
    <t>Adquisición de Bonos</t>
  </si>
  <si>
    <t>Valores Representativos de Deuda, Adquiridos con Fines de Política Económica</t>
  </si>
  <si>
    <t>Valores Representativos de Deuda Adquiridos con Fines de Gestión de Liquidez</t>
  </si>
  <si>
    <t>Obligaciones Negociables Adquiridas con Fines de Política Económica</t>
  </si>
  <si>
    <t>Obligaciones Negociables Adquiridas con Fines de Gestión de Liquidez</t>
  </si>
  <si>
    <t>Adquisición de Obligaciones</t>
  </si>
  <si>
    <t>Otros Valores</t>
  </si>
  <si>
    <t>Fideicomisos para Adquisición de Títulos de Crédito</t>
  </si>
  <si>
    <t>Reserva Técnica</t>
  </si>
  <si>
    <t>Adquisición de Otros Valores</t>
  </si>
  <si>
    <t>Concesión de Préstamos</t>
  </si>
  <si>
    <t>Concesión de Préstamos a Entidades Paraestatales no Empresariales y no Financieras con Fines de Política Económica</t>
  </si>
  <si>
    <t>Concesión de Préstamos a Entidades Paraestatales Empresariales no Financieras con Fines de Política Económica</t>
  </si>
  <si>
    <t>Concesión de Préstamos a Instituciones Paraestatales Públicas Financieras con Fines de Política Económica</t>
  </si>
  <si>
    <t>Concesión de Préstamos a Entidades Federativas y Municipios con Fines de Política Económica</t>
  </si>
  <si>
    <t>Concesión de Préstamos al Sector Privado con Fines de Política Económica</t>
  </si>
  <si>
    <t>Concesión de Préstamos al Sector Externo con Fines de Política Económica</t>
  </si>
  <si>
    <t>Concesión de Préstamos al Sector Público con Fines de Gestión de Liquidez</t>
  </si>
  <si>
    <t>Concesión de Préstamos al Sector Privado con Fines de Gestión de Liquidez</t>
  </si>
  <si>
    <t>Concesión de Préstamos al Sector Externo con Fines de Gestión de Liquidez</t>
  </si>
  <si>
    <t>Inversiones en Fideicomisos, Mandatos y Otros Análogos</t>
  </si>
  <si>
    <t>Inversiones en Fideicomisos del Poder Ejecutivo</t>
  </si>
  <si>
    <t>Inversiones en Fideicomisos del Poder Legislativo</t>
  </si>
  <si>
    <t>inversiones en Fideicomisos del Poder Legislativo</t>
  </si>
  <si>
    <t>Inversiones en Fideicomisos del Poder Judicial</t>
  </si>
  <si>
    <t>Inversiones en Fideicomisos Públicos no Empresariales y no Financieros</t>
  </si>
  <si>
    <t>Inversiones en Fideicomisos Públicos Empresariales no Financieros</t>
  </si>
  <si>
    <t>Inversiones en Fideicomisos Públicos Financieros</t>
  </si>
  <si>
    <t>Inversiones en Fideicomisos de Entidades Federativas</t>
  </si>
  <si>
    <t>Inversiones en Fideicomisos de Municipios</t>
  </si>
  <si>
    <t>Fideicomisos de Empresas Privadas y Particulares</t>
  </si>
  <si>
    <t>Otras Inversiones Financieras</t>
  </si>
  <si>
    <t>Depósitos a Largo Plazo en Moneda Nacional</t>
  </si>
  <si>
    <t>Depósitos a Largo Plazo en Moneda Extranjera</t>
  </si>
  <si>
    <t>Provisiones para Contingencias y Otras Erogaciones Especiales</t>
  </si>
  <si>
    <t>Contingencias por Fenómenos Naturales</t>
  </si>
  <si>
    <t>Contingencias Socioeconómicas</t>
  </si>
  <si>
    <t>Otras Erogaciones Especiales</t>
  </si>
  <si>
    <t>Participaciones y Aportaciones</t>
  </si>
  <si>
    <t>Participaciones de las Entidades Federativas a los Municipios</t>
  </si>
  <si>
    <t>Participaciones a Municipios en los Ingresos Federales</t>
  </si>
  <si>
    <t>Participaciones a Municipios en los Ingresos Estatales</t>
  </si>
  <si>
    <t>Otros Conceptos Participables de la Federación a Entidades Federativas</t>
  </si>
  <si>
    <t>Otros Conceptos Participables de la Federación a Municipios</t>
  </si>
  <si>
    <t>Convenios de Colaboración Administrativa</t>
  </si>
  <si>
    <t>Aportaciones de la Federación a las Entidades Federativas</t>
  </si>
  <si>
    <t>Aportaciones de la Federación a Municipios</t>
  </si>
  <si>
    <t>Aportaciones de las Entidades Federativas a los Municipios</t>
  </si>
  <si>
    <t>Aportaciones a Municipios del Fondo de Aportaciones para la Infraestructura Social Municipal</t>
  </si>
  <si>
    <t xml:space="preserve">Aportaciones de Municipios del Fondo de Aportaciones para el Fortalecimiento de los Municipios y de las Demarcaciones Territoriales </t>
  </si>
  <si>
    <t>Aportaciones Previstas en Leyes y Decretos al Sistema de Protección Social</t>
  </si>
  <si>
    <t>Aportaciones Previstas en Leyes y Decretos Compensatorias a Entidades Federativas y Municipios</t>
  </si>
  <si>
    <t>Convenios de Reasignación</t>
  </si>
  <si>
    <t>Convenios de Descentralización</t>
  </si>
  <si>
    <t>Deuda Pública</t>
  </si>
  <si>
    <t>Amortización de la Deuda Pública</t>
  </si>
  <si>
    <t>Amortización de la Deuda Interna con Instituciones de Crédito</t>
  </si>
  <si>
    <t>Amortización de Capital</t>
  </si>
  <si>
    <t>Actualización de la Deuda</t>
  </si>
  <si>
    <t>Amortización de la Deuda Interna por Emisión de Títulos y Valores</t>
  </si>
  <si>
    <t>Amortización de Arrendamientos Financieros Nacionales</t>
  </si>
  <si>
    <t>Amortización de Arrendamientos Financieros Nacionales.</t>
  </si>
  <si>
    <t>Amortización de la Deuda Externa con Instituciones de Crédito</t>
  </si>
  <si>
    <t>Amortización de Deuda Externa con Organismos Financieros Internacionales</t>
  </si>
  <si>
    <t>Amortización de la Deuda Bilateral</t>
  </si>
  <si>
    <t>Amortización de la Deuda Externa por Emisión de Títulos y Valores</t>
  </si>
  <si>
    <t>Amortización de Arrendamientos Financieros Internacionales</t>
  </si>
  <si>
    <t>Intereses de la Deuda Pública</t>
  </si>
  <si>
    <t>Intereses de la Deuda Interna con Instituciones de Crédito</t>
  </si>
  <si>
    <t>Intereses de la Deuda</t>
  </si>
  <si>
    <t>Intereses Derivados de la Colocación de Títulos y Valores</t>
  </si>
  <si>
    <t>Intereses por Arrendamientos Financieros Nacionales</t>
  </si>
  <si>
    <t>Intereses de la Deuda Externa con Instituciones de Crédito</t>
  </si>
  <si>
    <t>Intereses de la Deuda con Organismos Financieros Internacionales</t>
  </si>
  <si>
    <t>Intereses de la Deuda Bilateral</t>
  </si>
  <si>
    <t>Intereses Derivados de la Colocación de Títulos y Valores en el Exterior</t>
  </si>
  <si>
    <t>Intereses por Arrendamientos Financieros Internacionales</t>
  </si>
  <si>
    <t>Comisiones de la Deuda Pública</t>
  </si>
  <si>
    <t>Comisiones de la Deuda Pública Interna</t>
  </si>
  <si>
    <t>Comisiones de la Deuda Pública Externa</t>
  </si>
  <si>
    <t>Gastos de la Deuda Pública</t>
  </si>
  <si>
    <t>Gastos de la Deuda Pública Interna</t>
  </si>
  <si>
    <t>Gastos de la Deuda Pública Externa</t>
  </si>
  <si>
    <t>Costo por Coberturas</t>
  </si>
  <si>
    <t>Costos por coberturas</t>
  </si>
  <si>
    <t>Gastos por Coberturas en Tasas de Interés</t>
  </si>
  <si>
    <t>Gastos por Otras Coberturas</t>
  </si>
  <si>
    <t>Apoyos Financieros</t>
  </si>
  <si>
    <t>Apoyos a Intermediarios Financieros</t>
  </si>
  <si>
    <t>Apoyos a Ahorradores y Deudores del Sistema Financiero Nacional</t>
  </si>
  <si>
    <t>Adeudos de Ejercicios Fiscales Anteriores (ADEFAS)</t>
  </si>
  <si>
    <t>ADEFAS</t>
  </si>
  <si>
    <t>Por el Ejercicio Inmediato Anterior</t>
  </si>
  <si>
    <t>Por Ejercicios Anteriores</t>
  </si>
  <si>
    <t>Total Partidas: (14)</t>
  </si>
  <si>
    <t>Cuenta Pública 2020
Estado Analítico del Ejercicio del Presupuesto de Egresos 
Clasificación Económica (por Tipo de Gasto) 
(Pesos)</t>
  </si>
  <si>
    <t>AL 31 de Diciembre de 2020 (2)</t>
  </si>
  <si>
    <r>
      <t xml:space="preserve">Concepto </t>
    </r>
    <r>
      <rPr>
        <sz val="9"/>
        <rFont val="Arial"/>
        <family val="2"/>
      </rPr>
      <t>(3)</t>
    </r>
  </si>
  <si>
    <t xml:space="preserve">Egresos </t>
  </si>
  <si>
    <r>
      <t xml:space="preserve">Aprobado
 </t>
    </r>
    <r>
      <rPr>
        <sz val="8"/>
        <rFont val="Arial"/>
        <family val="2"/>
      </rPr>
      <t>(4)</t>
    </r>
  </si>
  <si>
    <r>
      <t>Ampliaciones / Reducciones</t>
    </r>
    <r>
      <rPr>
        <b/>
        <sz val="8"/>
        <rFont val="Arial"/>
        <family val="2"/>
      </rPr>
      <t xml:space="preserve"> </t>
    </r>
    <r>
      <rPr>
        <sz val="8"/>
        <rFont val="Arial"/>
        <family val="2"/>
      </rPr>
      <t>(5)</t>
    </r>
  </si>
  <si>
    <r>
      <t>Modificado</t>
    </r>
    <r>
      <rPr>
        <sz val="9"/>
        <rFont val="Arial"/>
        <family val="2"/>
      </rPr>
      <t xml:space="preserve"> (6)</t>
    </r>
  </si>
  <si>
    <r>
      <t xml:space="preserve">Comprometido </t>
    </r>
    <r>
      <rPr>
        <sz val="8"/>
        <rFont val="Arial"/>
        <family val="2"/>
      </rPr>
      <t>(7)</t>
    </r>
  </si>
  <si>
    <r>
      <t xml:space="preserve">Devengado </t>
    </r>
    <r>
      <rPr>
        <sz val="8"/>
        <rFont val="Arial"/>
        <family val="2"/>
      </rPr>
      <t>(8)</t>
    </r>
  </si>
  <si>
    <r>
      <t xml:space="preserve">Ejercido
</t>
    </r>
    <r>
      <rPr>
        <sz val="9"/>
        <rFont val="Arial"/>
        <family val="2"/>
      </rPr>
      <t xml:space="preserve"> </t>
    </r>
    <r>
      <rPr>
        <sz val="8"/>
        <rFont val="Arial"/>
        <family val="2"/>
      </rPr>
      <t>(9)</t>
    </r>
  </si>
  <si>
    <r>
      <t xml:space="preserve">Pagado
</t>
    </r>
    <r>
      <rPr>
        <b/>
        <sz val="8"/>
        <rFont val="Arial"/>
        <family val="2"/>
      </rPr>
      <t xml:space="preserve"> </t>
    </r>
    <r>
      <rPr>
        <sz val="8"/>
        <rFont val="Arial"/>
        <family val="2"/>
      </rPr>
      <t>(10)</t>
    </r>
  </si>
  <si>
    <r>
      <t xml:space="preserve">Subejercicio                                      </t>
    </r>
    <r>
      <rPr>
        <sz val="8"/>
        <rFont val="Arial"/>
        <family val="2"/>
      </rPr>
      <t>(11)</t>
    </r>
  </si>
  <si>
    <r>
      <t xml:space="preserve">Gasto Corriente </t>
    </r>
    <r>
      <rPr>
        <sz val="8"/>
        <color theme="1"/>
        <rFont val="Calibri"/>
        <family val="2"/>
        <scheme val="minor"/>
      </rPr>
      <t>(12)</t>
    </r>
  </si>
  <si>
    <r>
      <t xml:space="preserve">Gasto de Capital </t>
    </r>
    <r>
      <rPr>
        <sz val="8"/>
        <color theme="1"/>
        <rFont val="Calibri"/>
        <family val="2"/>
        <scheme val="minor"/>
      </rPr>
      <t>(13)</t>
    </r>
  </si>
  <si>
    <r>
      <t>Amortización de la Deuda y Disminución de los Pasivos</t>
    </r>
    <r>
      <rPr>
        <sz val="11"/>
        <color theme="1"/>
        <rFont val="Calibri"/>
        <family val="2"/>
        <scheme val="minor"/>
      </rPr>
      <t xml:space="preserve"> </t>
    </r>
    <r>
      <rPr>
        <sz val="8"/>
        <color theme="1"/>
        <rFont val="Calibri"/>
        <family val="2"/>
        <scheme val="minor"/>
      </rPr>
      <t>(14)</t>
    </r>
  </si>
  <si>
    <r>
      <t xml:space="preserve">Pensiones y Jubilaciones </t>
    </r>
    <r>
      <rPr>
        <sz val="8"/>
        <color theme="1"/>
        <rFont val="Calibri"/>
        <family val="2"/>
        <scheme val="minor"/>
      </rPr>
      <t>(15)</t>
    </r>
  </si>
  <si>
    <r>
      <t xml:space="preserve">Participaciones </t>
    </r>
    <r>
      <rPr>
        <sz val="8"/>
        <color theme="1"/>
        <rFont val="Calibri"/>
        <family val="2"/>
        <scheme val="minor"/>
      </rPr>
      <t>(16)</t>
    </r>
  </si>
  <si>
    <r>
      <t xml:space="preserve">Total del Gasto </t>
    </r>
    <r>
      <rPr>
        <sz val="8"/>
        <color theme="1"/>
        <rFont val="Calibri"/>
        <family val="2"/>
        <scheme val="minor"/>
      </rPr>
      <t>(17)</t>
    </r>
  </si>
  <si>
    <t>Cuenta Pública 2020
Estado Analítico del Ejercicio del Presupuesto de Egresos 
Clasificación Administrativa
(Pesos)</t>
  </si>
  <si>
    <t>Al 31 de Diciembre de 2020 (2)</t>
  </si>
  <si>
    <r>
      <t xml:space="preserve">Dependencia </t>
    </r>
    <r>
      <rPr>
        <sz val="8"/>
        <rFont val="Arial"/>
        <family val="2"/>
      </rPr>
      <t>(3)</t>
    </r>
  </si>
  <si>
    <r>
      <t xml:space="preserve">Aprobado
 </t>
    </r>
    <r>
      <rPr>
        <sz val="9"/>
        <rFont val="Arial"/>
        <family val="2"/>
      </rPr>
      <t>(4)</t>
    </r>
  </si>
  <si>
    <r>
      <t xml:space="preserve">Ampliaciones / Reducciones
 </t>
    </r>
    <r>
      <rPr>
        <sz val="9"/>
        <rFont val="Arial"/>
        <family val="2"/>
      </rPr>
      <t>(5)</t>
    </r>
  </si>
  <si>
    <r>
      <t>Modificado</t>
    </r>
    <r>
      <rPr>
        <sz val="9"/>
        <rFont val="Arial"/>
        <family val="2"/>
      </rPr>
      <t xml:space="preserve"> 
(6)</t>
    </r>
  </si>
  <si>
    <r>
      <t xml:space="preserve">Comprometido
 </t>
    </r>
    <r>
      <rPr>
        <sz val="9"/>
        <rFont val="Arial"/>
        <family val="2"/>
      </rPr>
      <t>(7)</t>
    </r>
  </si>
  <si>
    <r>
      <t xml:space="preserve">Devengado 
</t>
    </r>
    <r>
      <rPr>
        <sz val="9"/>
        <rFont val="Arial"/>
        <family val="2"/>
      </rPr>
      <t>(8)</t>
    </r>
  </si>
  <si>
    <r>
      <t xml:space="preserve">Pagado
 </t>
    </r>
    <r>
      <rPr>
        <sz val="9"/>
        <rFont val="Arial"/>
        <family val="2"/>
      </rPr>
      <t>(10)</t>
    </r>
  </si>
  <si>
    <r>
      <t xml:space="preserve">Subejercicio                                      </t>
    </r>
    <r>
      <rPr>
        <sz val="9"/>
        <rFont val="Arial"/>
        <family val="2"/>
      </rPr>
      <t>(11)</t>
    </r>
  </si>
  <si>
    <t>A00</t>
  </si>
  <si>
    <t>PRESIDENCIA</t>
  </si>
  <si>
    <t>B00</t>
  </si>
  <si>
    <t>DIRECCION GENERAL</t>
  </si>
  <si>
    <t>C00</t>
  </si>
  <si>
    <t>TESORERIA</t>
  </si>
  <si>
    <t>D00</t>
  </si>
  <si>
    <t>AREA DE ADMINISTRACION</t>
  </si>
  <si>
    <t>E00</t>
  </si>
  <si>
    <t>AREA DE OPERACION</t>
  </si>
  <si>
    <t>F00</t>
  </si>
  <si>
    <t>AREA DE GESTION SOCIAL</t>
  </si>
  <si>
    <t>G00</t>
  </si>
  <si>
    <t>CONTRALORIA INTERNA</t>
  </si>
  <si>
    <r>
      <t xml:space="preserve">TOTAL: </t>
    </r>
    <r>
      <rPr>
        <sz val="8"/>
        <rFont val="Arial"/>
        <family val="2"/>
      </rPr>
      <t>(12)</t>
    </r>
  </si>
  <si>
    <t>Cuenta Pública 2020
Estado Analítico del Ejercicio Presupuestal de Egresos Clasificación Funcional (Finalidad y Función) 
(Pesos)</t>
  </si>
  <si>
    <r>
      <t xml:space="preserve">Finalidad y Función </t>
    </r>
    <r>
      <rPr>
        <sz val="8"/>
        <rFont val="Arial"/>
        <family val="2"/>
      </rPr>
      <t>(3)</t>
    </r>
  </si>
  <si>
    <t>Egresos</t>
  </si>
  <si>
    <r>
      <t xml:space="preserve">Aprobado </t>
    </r>
    <r>
      <rPr>
        <sz val="8"/>
        <rFont val="Arial"/>
        <family val="2"/>
      </rPr>
      <t>(4)</t>
    </r>
  </si>
  <si>
    <r>
      <t xml:space="preserve">Ampliaciones / Reducciones
</t>
    </r>
    <r>
      <rPr>
        <sz val="9"/>
        <rFont val="Arial"/>
        <family val="2"/>
      </rPr>
      <t xml:space="preserve"> </t>
    </r>
    <r>
      <rPr>
        <sz val="8"/>
        <rFont val="Arial"/>
        <family val="2"/>
      </rPr>
      <t>(5)</t>
    </r>
  </si>
  <si>
    <r>
      <t xml:space="preserve">Modificado
 </t>
    </r>
    <r>
      <rPr>
        <sz val="8"/>
        <rFont val="Arial"/>
        <family val="2"/>
      </rPr>
      <t>(6)</t>
    </r>
  </si>
  <si>
    <r>
      <t xml:space="preserve">Comprometido
 </t>
    </r>
    <r>
      <rPr>
        <sz val="8"/>
        <rFont val="Arial"/>
        <family val="2"/>
      </rPr>
      <t>(7)</t>
    </r>
  </si>
  <si>
    <r>
      <t xml:space="preserve">Pagado 
</t>
    </r>
    <r>
      <rPr>
        <sz val="8"/>
        <rFont val="Arial"/>
        <family val="2"/>
      </rPr>
      <t>(10)</t>
    </r>
  </si>
  <si>
    <r>
      <t xml:space="preserve">Subejercicio                                      </t>
    </r>
    <r>
      <rPr>
        <sz val="9"/>
        <rFont val="Arial"/>
        <family val="2"/>
      </rPr>
      <t xml:space="preserve"> </t>
    </r>
    <r>
      <rPr>
        <sz val="8"/>
        <rFont val="Arial"/>
        <family val="2"/>
      </rPr>
      <t>(11)</t>
    </r>
  </si>
  <si>
    <t>01</t>
  </si>
  <si>
    <t>Gobierno</t>
  </si>
  <si>
    <t>Legislación</t>
  </si>
  <si>
    <t>02</t>
  </si>
  <si>
    <t>Justicia</t>
  </si>
  <si>
    <t>03</t>
  </si>
  <si>
    <t>Coordinación de la política de gobierno</t>
  </si>
  <si>
    <t>04</t>
  </si>
  <si>
    <t>Relaciones exteriores</t>
  </si>
  <si>
    <t>05</t>
  </si>
  <si>
    <t>Asuntos financieros y hacendarios</t>
  </si>
  <si>
    <t>06</t>
  </si>
  <si>
    <t>Seguridad nacional</t>
  </si>
  <si>
    <t>07</t>
  </si>
  <si>
    <t>Asuntos de orden público y seguridad interior</t>
  </si>
  <si>
    <t>08</t>
  </si>
  <si>
    <t>Otros servicios generales</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</si>
  <si>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</si>
  <si>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</si>
  <si>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</si>
  <si>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</si>
  <si>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</si>
  <si>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</si>
  <si>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</si>
  <si>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</si>
  <si>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</si>
  <si>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</si>
  <si>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</si>
  <si>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</si>
  <si>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</si>
  <si>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</si>
  <si>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</si>
  <si>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</si>
  <si>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</si>
  <si>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09</t>
  </si>
  <si>
    <t>Otrs industrias y otros asuntos económicos</t>
  </si>
  <si>
    <t>Otras no clasificadas en funciones anteriores</t>
  </si>
  <si>
    <t>Transacciones de la deuda pública / costo financiero de la deuda</t>
  </si>
  <si>
    <t>Transferencias, participaciones y aportaciones entre diferentes niveles y órdenes de gobierno</t>
  </si>
  <si>
    <t>Saneamiento del sistema financiero</t>
  </si>
  <si>
    <t>Adeudos de ejercicios fiscales anteriores</t>
  </si>
  <si>
    <r>
      <t xml:space="preserve">Total: </t>
    </r>
    <r>
      <rPr>
        <sz val="8"/>
        <rFont val="Arial"/>
        <family val="2"/>
      </rPr>
      <t>(12)</t>
    </r>
  </si>
  <si>
    <t>MUNICIPIO:</t>
  </si>
  <si>
    <t>TEXCALTITLAN</t>
  </si>
  <si>
    <t>AYUNTAMIENTO:</t>
  </si>
  <si>
    <t>FECHA:</t>
  </si>
  <si>
    <t>12/03/21</t>
  </si>
  <si>
    <t>DIF:</t>
  </si>
  <si>
    <t>X</t>
  </si>
  <si>
    <t>NÚMERO:</t>
  </si>
  <si>
    <t>052</t>
  </si>
  <si>
    <t>ODAS:</t>
  </si>
  <si>
    <t>IMCUFIDE:</t>
  </si>
  <si>
    <t>OTROS:</t>
  </si>
  <si>
    <t>ESPECIFICAR:</t>
  </si>
  <si>
    <t>I N V E N T A R I O   D E   B I E N E S   M U E B L E S</t>
  </si>
  <si>
    <t>NÚM. PROG.</t>
  </si>
  <si>
    <t>CUENTA</t>
  </si>
  <si>
    <t>SUBCUENTA</t>
  </si>
  <si>
    <t>NOMBRE DE LA CUENTA</t>
  </si>
  <si>
    <t>NÚMERO DE INVENTARIO</t>
  </si>
  <si>
    <t>NOMBRE DEL RESGUARDATARIO</t>
  </si>
  <si>
    <t>NOMBRE DEL MUEBLE</t>
  </si>
  <si>
    <t>MARCA</t>
  </si>
  <si>
    <t>MODELO</t>
  </si>
  <si>
    <t>NÚMERO DE SERIE</t>
  </si>
  <si>
    <t>FACTURA</t>
  </si>
  <si>
    <t>PÓLIZA</t>
  </si>
  <si>
    <t>FECHA DE MOVIMIENTO DE ALTA</t>
  </si>
  <si>
    <t>ÁREA RESPONSABLE</t>
  </si>
  <si>
    <t>DEPRECIACIÓN</t>
  </si>
  <si>
    <t>COMENTARIOS</t>
  </si>
  <si>
    <t>NÚMERO</t>
  </si>
  <si>
    <t>FECHA</t>
  </si>
  <si>
    <t>PROVEEDOR</t>
  </si>
  <si>
    <t>COSTO</t>
  </si>
  <si>
    <t>TIPO</t>
  </si>
  <si>
    <t>TIEMPO DE VIDA ÚTIL</t>
  </si>
  <si>
    <t>%</t>
  </si>
  <si>
    <t>MENSUAL</t>
  </si>
  <si>
    <t>ACUMULADA</t>
  </si>
  <si>
    <t>1</t>
  </si>
  <si>
    <t>1241</t>
  </si>
  <si>
    <t>4</t>
  </si>
  <si>
    <t>MOBILIARIO Y EQUIPO DE ADMINISTRACIÓN - EQUIPO DE COMPUTO Y ACCESORIOS</t>
  </si>
  <si>
    <t>TEX-3000-052-300-000153</t>
  </si>
  <si>
    <t>CARBAJAL LOPEZ ALEXIS</t>
  </si>
  <si>
    <t>COMPUTADORA DE ESCRITORIO CON PROCESADOR COR13 MEMORIA RAM DE 4GB DISCO DURO  Y QUEMADOR DE  DVDS</t>
  </si>
  <si>
    <t>189</t>
  </si>
  <si>
    <t>2019-01-28</t>
  </si>
  <si>
    <t>-</t>
  </si>
  <si>
    <t>$ 12800.00</t>
  </si>
  <si>
    <t>D</t>
  </si>
  <si>
    <t>2019-07-31 10:10:23</t>
  </si>
  <si>
    <t>SECRETARIA PARTICULAR</t>
  </si>
  <si>
    <t>2 años 2 meses</t>
  </si>
  <si>
    <t>213.33</t>
  </si>
  <si>
    <t>5546.66</t>
  </si>
  <si>
    <t>BIEN QUE ADQUIRIO LA ADMINISTRACION RECIENTE, SOLO QUE NO SE COLOCO EN LA CUENTA CONTABLE ESPECIFICA</t>
  </si>
  <si>
    <t>2</t>
  </si>
  <si>
    <t>TEX-3000-052-300-000154</t>
  </si>
  <si>
    <t>COMPUTADORA LAPTOP HPCON DISCO DURO DE 500GBT 4GBT DE MEMORIA RAM</t>
  </si>
  <si>
    <t>214</t>
  </si>
  <si>
    <t>2019-03-20</t>
  </si>
  <si>
    <t xml:space="preserve">MARIA ELSA ARCE REMIGIO </t>
  </si>
  <si>
    <t>$ 8000.52</t>
  </si>
  <si>
    <t>E</t>
  </si>
  <si>
    <t>2019-07-31 10:21:43</t>
  </si>
  <si>
    <t>2 años 0 mes</t>
  </si>
  <si>
    <t>133.34</t>
  </si>
  <si>
    <t>3200.18</t>
  </si>
  <si>
    <t>BIENES ADQUIRIDOS EN LA ADMINISTRACION 2019-2021, SOLO QUE NO SE COLOCARON EN LAS CUENTAS CONTABLES ESPECIFICAS</t>
  </si>
  <si>
    <t>3</t>
  </si>
  <si>
    <t>1243</t>
  </si>
  <si>
    <t>EQUIPO E INSTRUMENTAL MÉDICO Y DE LABORATORIO - MOBILIARIO Y EQUIPO DE CLINICAS Y HOSPITALES</t>
  </si>
  <si>
    <t>TEX-3000-052-301-000102</t>
  </si>
  <si>
    <t>SANCHEZ VALDES CINTHIA MARISOL</t>
  </si>
  <si>
    <t>ESTETOSCOPIO  SIMPLE</t>
  </si>
  <si>
    <t>2016-01-01</t>
  </si>
  <si>
    <t>$ 3500.00</t>
  </si>
  <si>
    <t>2019-07-30 18:37:20</t>
  </si>
  <si>
    <t>UNIDAD DE ASISTENCIA SOCIAL</t>
  </si>
  <si>
    <t>5 años 2 meses</t>
  </si>
  <si>
    <t>29.17</t>
  </si>
  <si>
    <t>1808.34</t>
  </si>
  <si>
    <t>BIENES MUEBLES QUE DEJA LA ADMINISTRACION SALIENTE 2016 2018</t>
  </si>
  <si>
    <t>TEX-3000-052-301-000182</t>
  </si>
  <si>
    <t>FLORES JIMENEZ ALMA JAZMIN</t>
  </si>
  <si>
    <t xml:space="preserve">EQUIPO DE COMPUTO GIGABYTE </t>
  </si>
  <si>
    <t>GIGABYTE</t>
  </si>
  <si>
    <t>7502262808163</t>
  </si>
  <si>
    <t>EV-1004</t>
  </si>
  <si>
    <t>324</t>
  </si>
  <si>
    <t>2020-02-13</t>
  </si>
  <si>
    <t>$ 8168.49</t>
  </si>
  <si>
    <t>6</t>
  </si>
  <si>
    <t>2020-06-16 10:30:56</t>
  </si>
  <si>
    <t>1 año 1 mes</t>
  </si>
  <si>
    <t>136.14</t>
  </si>
  <si>
    <t>1769.84</t>
  </si>
  <si>
    <t>5</t>
  </si>
  <si>
    <t>TEX-3000-052-310-000071</t>
  </si>
  <si>
    <t>MARTINEZ JUAREZ JESUS EDUARDO</t>
  </si>
  <si>
    <t>UNIDAD DENTAL</t>
  </si>
  <si>
    <t>$ 13700.00</t>
  </si>
  <si>
    <t>2019-07-30 17:23:37</t>
  </si>
  <si>
    <t>ÁREA DE SALUD Y DEPORTE</t>
  </si>
  <si>
    <t>114.17</t>
  </si>
  <si>
    <t>7078.34</t>
  </si>
  <si>
    <t>BIENES MUEBLES QUE DEJA LA ADMINISTRACION SALIENTE 2016-2018</t>
  </si>
  <si>
    <t>TEX-3000-052-310-000080</t>
  </si>
  <si>
    <t>COMPRESOR DE ACEITE</t>
  </si>
  <si>
    <t>DRIP-DENT</t>
  </si>
  <si>
    <t>$ 3364.00</t>
  </si>
  <si>
    <t>2019-07-30 17:52:40</t>
  </si>
  <si>
    <t>28.03</t>
  </si>
  <si>
    <t>1738.06</t>
  </si>
  <si>
    <t xml:space="preserve">BIENES MUEBLES QUE DEJA LA ADMINISTRACION SALIENTE 2016 2018
</t>
  </si>
  <si>
    <t>7</t>
  </si>
  <si>
    <t>TEX-3000-052-311-000067</t>
  </si>
  <si>
    <t>JAIMES SANTIAGO JESUS ALBERTO</t>
  </si>
  <si>
    <t>IMPRESORA BROTHER 480</t>
  </si>
  <si>
    <t>010</t>
  </si>
  <si>
    <t>2013-02-11</t>
  </si>
  <si>
    <t>$ 4408.00</t>
  </si>
  <si>
    <t>8</t>
  </si>
  <si>
    <t>2019-07-30 16:46:19</t>
  </si>
  <si>
    <t>ÁREA DE SERVICIOS NUTRICIONALES</t>
  </si>
  <si>
    <t>6 años 2 meses</t>
  </si>
  <si>
    <t>73.47</t>
  </si>
  <si>
    <t>Se recomienda reevaluacion</t>
  </si>
  <si>
    <t>TEX-3000-052-312-000035</t>
  </si>
  <si>
    <t>FRANCISCO RIQUEÑO ARACELI</t>
  </si>
  <si>
    <t>LAPTOP ASUS CO PROSESADOR INTEL,4GB DE MEMORIA RAM Y 500GB DE DISCO DURO</t>
  </si>
  <si>
    <t>$ 9000.00</t>
  </si>
  <si>
    <t>2019-07-30 14:37:12</t>
  </si>
  <si>
    <t>ÁREA DE SERVICIOS JURÍDICOS</t>
  </si>
  <si>
    <t>150.00</t>
  </si>
  <si>
    <t>3600.00</t>
  </si>
  <si>
    <t>BIENES MUEBLES QUE ADQUIERE LA NUEVA ADMINISTRACION, SOLO QUE NO SE GENERO EN LA CUENTA CONTABLE ESPECIFICA</t>
  </si>
  <si>
    <t>9</t>
  </si>
  <si>
    <t>1244</t>
  </si>
  <si>
    <t>EQUIPO DE TRANSPORTE - VEHICULOS</t>
  </si>
  <si>
    <t>TEX-3000-052-314-000184</t>
  </si>
  <si>
    <t>VALDEZ OLIVARES ADRIANA</t>
  </si>
  <si>
    <t>Vehiculo Camioneta</t>
  </si>
  <si>
    <t>FIAT</t>
  </si>
  <si>
    <t>2015</t>
  </si>
  <si>
    <t>ZFCNFFF23F2786498</t>
  </si>
  <si>
    <t>AFA000002377</t>
  </si>
  <si>
    <t>2015-03-11</t>
  </si>
  <si>
    <t>Automotriz Tollocan S.A. DE C.V.</t>
  </si>
  <si>
    <t>$ 476551.72</t>
  </si>
  <si>
    <t>NO APLICA</t>
  </si>
  <si>
    <t>2018-01-31</t>
  </si>
  <si>
    <t>2020-08-24 13:16:01</t>
  </si>
  <si>
    <t>ÁREA DE ASISTENCIA A DISCAPACITADOS</t>
  </si>
  <si>
    <t>6 años 0 mes</t>
  </si>
  <si>
    <t>3971.26</t>
  </si>
  <si>
    <t>285931.03</t>
  </si>
  <si>
    <t xml:space="preserve">NO SE CUENTA CON POLIZA DEL VEHICULO </t>
  </si>
  <si>
    <t>10</t>
  </si>
  <si>
    <t>TEX-3000-052-A00-000196</t>
  </si>
  <si>
    <t>PEÑA CONTRERAS MA DE LOURDES</t>
  </si>
  <si>
    <t>NISSAN</t>
  </si>
  <si>
    <t>2011</t>
  </si>
  <si>
    <t>3N6DD23T9BK014611</t>
  </si>
  <si>
    <t>A44948</t>
  </si>
  <si>
    <t>2011-04-13</t>
  </si>
  <si>
    <t>$ 225792.00</t>
  </si>
  <si>
    <t>0</t>
  </si>
  <si>
    <t>2019-12-31</t>
  </si>
  <si>
    <t>2020-09-15 12:37:07</t>
  </si>
  <si>
    <t>1881.60</t>
  </si>
  <si>
    <t>139238.40</t>
  </si>
  <si>
    <t xml:space="preserve">No se cuenta con Póliza </t>
  </si>
  <si>
    <t>11</t>
  </si>
  <si>
    <t>TEX-3000-052-A00-000197</t>
  </si>
  <si>
    <t>CHEVROLET</t>
  </si>
  <si>
    <t>2007</t>
  </si>
  <si>
    <t>8AG116CJ77R203681</t>
  </si>
  <si>
    <t>01400</t>
  </si>
  <si>
    <t>2007-09-13</t>
  </si>
  <si>
    <t>TOLLOCAN MOTORS S.A. DE C.V.</t>
  </si>
  <si>
    <t>$ 199802.00</t>
  </si>
  <si>
    <t>2020-09-15 12:54:40</t>
  </si>
  <si>
    <t>1665.02</t>
  </si>
  <si>
    <t>123211.24</t>
  </si>
  <si>
    <t xml:space="preserve">No se cuenta con Póliza, el Vehículo inservible  </t>
  </si>
  <si>
    <t>12</t>
  </si>
  <si>
    <t>TEX-3000-052-B00-000175</t>
  </si>
  <si>
    <t>ZAMBRANO GONZALEZ ALEJANDRO</t>
  </si>
  <si>
    <t>ESCANER</t>
  </si>
  <si>
    <t>HP</t>
  </si>
  <si>
    <t>8250</t>
  </si>
  <si>
    <t>CN613TR038</t>
  </si>
  <si>
    <t>41361</t>
  </si>
  <si>
    <t>--</t>
  </si>
  <si>
    <t>$ 8802.00</t>
  </si>
  <si>
    <t>2012-12-31</t>
  </si>
  <si>
    <t>2019-07-31 14:31:17</t>
  </si>
  <si>
    <t>146.70</t>
  </si>
  <si>
    <t>BIENES QUE DEJO LA ADMINISTRACION SALIENTE 2016- 2018
BIEN OBSOLETO</t>
  </si>
  <si>
    <t>13</t>
  </si>
  <si>
    <t>MOBILIARIO Y EQUIPO DE ADMINISTRACIÓN - MOBILIARIO Y EQUIPO DE OFICINA</t>
  </si>
  <si>
    <t>TEX-3000-052-B00-000176</t>
  </si>
  <si>
    <t>DOS JUEGOS INFLABLES TIPO ESCALADORA ROTULADOS</t>
  </si>
  <si>
    <t>$ 24150.00</t>
  </si>
  <si>
    <t>2019-07-31 14:36:36</t>
  </si>
  <si>
    <t>60.38</t>
  </si>
  <si>
    <t>4467.76</t>
  </si>
  <si>
    <t>14</t>
  </si>
  <si>
    <t>TEX-3000-052-B00-000177</t>
  </si>
  <si>
    <t>JUEGO INFLABLE DE OBSTACULOS ROTULADO</t>
  </si>
  <si>
    <t>$ 14375.00</t>
  </si>
  <si>
    <t>2019-07-31 14:38:37</t>
  </si>
  <si>
    <t>35.94</t>
  </si>
  <si>
    <t>2659.38</t>
  </si>
  <si>
    <t>15</t>
  </si>
  <si>
    <t>TEX-3000-052-B00-000178</t>
  </si>
  <si>
    <t>FOTO COPIADORA</t>
  </si>
  <si>
    <t>SHARP</t>
  </si>
  <si>
    <t>AL-2051</t>
  </si>
  <si>
    <t>15025922</t>
  </si>
  <si>
    <t>$ 11600.00</t>
  </si>
  <si>
    <t>2019-07-31 14:42:43</t>
  </si>
  <si>
    <t>29.00</t>
  </si>
  <si>
    <t>1798.00</t>
  </si>
  <si>
    <t>16</t>
  </si>
  <si>
    <t>TEX-3000-052-B00-000179</t>
  </si>
  <si>
    <t>IMPRESORA</t>
  </si>
  <si>
    <t>LASER JET 1100</t>
  </si>
  <si>
    <t>USLJ035801</t>
  </si>
  <si>
    <t>$ 2200.00</t>
  </si>
  <si>
    <t>2019-07-31 14:45:39</t>
  </si>
  <si>
    <t>36.67</t>
  </si>
  <si>
    <t>17</t>
  </si>
  <si>
    <t>TEX-3000-052-B00-000180</t>
  </si>
  <si>
    <t>5 SILLAS DE RUEDAS</t>
  </si>
  <si>
    <t>2019-01-01</t>
  </si>
  <si>
    <t>$ 19720.00</t>
  </si>
  <si>
    <t>2019-07-31 14:49:10</t>
  </si>
  <si>
    <t>164.33</t>
  </si>
  <si>
    <t>4272.66</t>
  </si>
  <si>
    <t>BIENES QUE DEJO LA ADMINISTRACION SALIENTE 2016- 2018
BIEN NO LOCALIZADO FISICAMNETE</t>
  </si>
  <si>
    <t>18</t>
  </si>
  <si>
    <t>TEX-3000-052-B00-000181</t>
  </si>
  <si>
    <t>Computadora lap top</t>
  </si>
  <si>
    <t>Acer</t>
  </si>
  <si>
    <t>AN17Q4</t>
  </si>
  <si>
    <t>27-10-2019</t>
  </si>
  <si>
    <t>2019-10-27</t>
  </si>
  <si>
    <t>$ 8499.99</t>
  </si>
  <si>
    <t>2019-11-11</t>
  </si>
  <si>
    <t>2020-01-13 16:56:26</t>
  </si>
  <si>
    <t>1 año 5 meses</t>
  </si>
  <si>
    <t>141.67</t>
  </si>
  <si>
    <t>2408.35</t>
  </si>
  <si>
    <t>19</t>
  </si>
  <si>
    <t>TEX-3000-052-B00-000185</t>
  </si>
  <si>
    <t>RENAULT</t>
  </si>
  <si>
    <t>2013</t>
  </si>
  <si>
    <t>VF1FLAER2DY470695</t>
  </si>
  <si>
    <t>NO HAY FACTURA</t>
  </si>
  <si>
    <t>$ 0.00</t>
  </si>
  <si>
    <t>2020-08-24 13:43:58</t>
  </si>
  <si>
    <t>3 años 2 meses</t>
  </si>
  <si>
    <t>0.00</t>
  </si>
  <si>
    <t>NO SE CUENTA CON POLIZA DEL VEHICULO, NI FACTURA</t>
  </si>
  <si>
    <t>INVENTARIO D E   B I E N E S   I N M U E B L E S</t>
  </si>
  <si>
    <t>NÚM. PROG</t>
  </si>
  <si>
    <t>NOMBRE DEL INMUEBLE</t>
  </si>
  <si>
    <t>UBICACIÓN</t>
  </si>
  <si>
    <t>MEDIDAS Y COLINDANCIAS</t>
  </si>
  <si>
    <t>SUPERFICIE M2</t>
  </si>
  <si>
    <t>SUPERFICIE CONSTRUIDA M2.</t>
  </si>
  <si>
    <t>FECHA DE ADQUISICIÓN</t>
  </si>
  <si>
    <t>VALOR DE ADQUISICIÓN</t>
  </si>
  <si>
    <t>USO</t>
  </si>
  <si>
    <t>FECHA DEL CONTRATO</t>
  </si>
  <si>
    <t>MODALIDAD DE ADQUISICIÓN</t>
  </si>
  <si>
    <t>FECHA DEL MOVIMIENTO</t>
  </si>
  <si>
    <t>NORTE</t>
  </si>
  <si>
    <t>SUR</t>
  </si>
  <si>
    <t>ORIENTE</t>
  </si>
  <si>
    <t>PONIENTE</t>
  </si>
  <si>
    <t>ALTA</t>
  </si>
  <si>
    <t>BAJA</t>
  </si>
  <si>
    <t>Hoja de Trabajo para la Conciliación Físico Contable de los Bienes Muebles</t>
  </si>
  <si>
    <t>NOMBRE DEL ENTE :</t>
  </si>
  <si>
    <t>SISTEMA MUNICIPAL PARA EL DESARROLLO INTEGRAL DE LA FAMILIA DE TEXCALTITLAN</t>
  </si>
  <si>
    <t>NOMBRE DE LA CUENTA:</t>
  </si>
  <si>
    <t>1241 MOBILIARIO Y EQUIPO ADMINISTRATIVO</t>
  </si>
  <si>
    <t xml:space="preserve">AL 31 DE DICIEMBRE DEL 2020 </t>
  </si>
  <si>
    <t>HOJA DE TRABAJO PARA LA CONCILIACIÓN FÍSICO-CONTABLE DE BIENES MUEBLES</t>
  </si>
  <si>
    <t>LEVANTAMIENTO FÍSICO</t>
  </si>
  <si>
    <t>REGISTRO CONTABLE</t>
  </si>
  <si>
    <t>DIFERENCIAS</t>
  </si>
  <si>
    <t>SUPUESTOS</t>
  </si>
  <si>
    <t>NÚMERO DE CUENTA</t>
  </si>
  <si>
    <t>NOMBRE 
DEL BIEN O REGISTRO</t>
  </si>
  <si>
    <t>COSTO REGISTRADO EN EL INVENTARIO</t>
  </si>
  <si>
    <t>PÓLIZA O FACTURA</t>
  </si>
  <si>
    <t>SOBRANTE</t>
  </si>
  <si>
    <t>FALTANTE</t>
  </si>
  <si>
    <t>TEX-3-052-B00-301-0010</t>
  </si>
  <si>
    <t xml:space="preserve">IMPRESORA  </t>
  </si>
  <si>
    <t>4136</t>
  </si>
  <si>
    <t>31/12/2018</t>
  </si>
  <si>
    <t>V. BIENES MUEBLES NO LOCALIZADOS CON REGISTRO CONTABLE-ADMINISTRATIVO</t>
  </si>
  <si>
    <t>TEX-3-052-B00-0010</t>
  </si>
  <si>
    <t>--------</t>
  </si>
  <si>
    <t xml:space="preserve">X.BIENES REGISTRADOS EN EL INVENTARIO A UN COSTO MAYOR QUE EN CONTABILIDAD      </t>
  </si>
  <si>
    <t>TEX-3-052-C00-0004</t>
  </si>
  <si>
    <t>MULTIFUNCIONAL</t>
  </si>
  <si>
    <t>I.BIENES MUEBLES LOCALIZADOS CON REGISTRO CONTABLE-ADMINISTRATIVO</t>
  </si>
  <si>
    <t>TEX-3-052-B00-0008</t>
  </si>
  <si>
    <t>2 JUEGOS INFLABLES TIPO ESCALADORA ROTULADOS</t>
  </si>
  <si>
    <t>---------</t>
  </si>
  <si>
    <t>TEX-3-052-B00-0009</t>
  </si>
  <si>
    <t>1 JUEGO INFLABLE DE OBSTACULOS ROTULADO</t>
  </si>
  <si>
    <t>----------</t>
  </si>
  <si>
    <t>TEX-3-052-B00-301-0011</t>
  </si>
  <si>
    <t>FOTOCOPIADORA</t>
  </si>
  <si>
    <t>TEX-3-052-C00-0007</t>
  </si>
  <si>
    <t xml:space="preserve">II.BIENES MUEBLES  LOCALIZADOS CON REGISTRO EN CONTABILIDAD,NO  CONSIDERADOS EN EL INVENTARIO   </t>
  </si>
  <si>
    <t>28/01/2019</t>
  </si>
  <si>
    <t>20/03/2020</t>
  </si>
  <si>
    <t>TEX-3-052-B00-300-000181</t>
  </si>
  <si>
    <t>LAPTOP ACER INTEL</t>
  </si>
  <si>
    <t>299</t>
  </si>
  <si>
    <t>27/10/2019</t>
  </si>
  <si>
    <t>TEX-3-052-B00-300-000182</t>
  </si>
  <si>
    <t>IMPRESORA BRHOTHER MFC</t>
  </si>
  <si>
    <t>TEX-3-052-301-000182</t>
  </si>
  <si>
    <t>13/02/2020</t>
  </si>
  <si>
    <t>TEX-3-052-B00-314-0005</t>
  </si>
  <si>
    <t>IMPRESORA BROTHER TINTA CONTINUA</t>
  </si>
  <si>
    <t>20/03/2019</t>
  </si>
  <si>
    <t>TEX-3-052-A00-3-0025</t>
  </si>
  <si>
    <t>BC-TEX-3000-052-A00-000188</t>
  </si>
  <si>
    <t>PROTECTOR DE ACRILICO PARA ESCRITORIO ESCUADRA PRESIDENCIA</t>
  </si>
  <si>
    <t>D 299</t>
  </si>
  <si>
    <t>BC-TEX-3000-052-B00-000187</t>
  </si>
  <si>
    <t>PROTECTOR DE ACRILICO PARA ESCRITORIO ESCUADRA DIRECCION</t>
  </si>
  <si>
    <t>BC-TEX-3000-052-314-000195</t>
  </si>
  <si>
    <t>MAMPARA PROTECTORA DE ACRILICO ANTICONTAJIO</t>
  </si>
  <si>
    <t>BC-TEX-3000-052-312-000192</t>
  </si>
  <si>
    <t>MAMPARA DE PROTECCION DE ACRILICO</t>
  </si>
  <si>
    <t>BC-TEX-3000-052-310-000193</t>
  </si>
  <si>
    <t>BC-TEX-3000-052-301-000194</t>
  </si>
  <si>
    <t>TOTALES</t>
  </si>
  <si>
    <t>1243 EQUIPO MEDICO Y DE LABORATORIO</t>
  </si>
  <si>
    <t>TEX-3-052-B00-301-0015</t>
  </si>
  <si>
    <t>3855</t>
  </si>
  <si>
    <t>I.BIENES MUEBLES LOCALIZADOS CONREGISTRO CONTABLE-ADMINISTRATIVO</t>
  </si>
  <si>
    <t>TEX-3-052-B00-301-0016</t>
  </si>
  <si>
    <t>ESTERELIZADOR</t>
  </si>
  <si>
    <t>TEX-3-052-B00-301-0020</t>
  </si>
  <si>
    <t>COMPRESORA DE AIRE</t>
  </si>
  <si>
    <t>-------------</t>
  </si>
  <si>
    <t>TEX-3-052-B00-301-0024</t>
  </si>
  <si>
    <t>BASCULA MECANICA DE PLATAFORMA</t>
  </si>
  <si>
    <t>ESTETOSCOPIO</t>
  </si>
  <si>
    <t>TEX-3-052-B00-301-0025</t>
  </si>
  <si>
    <t>COMPRESORA DE ACEITE</t>
  </si>
  <si>
    <t>1244 EQUIPO DE  TRASPORTE</t>
  </si>
  <si>
    <t>TEX-3-052-B00-0006</t>
  </si>
  <si>
    <t>CAMIONETA F-13255 4X2</t>
  </si>
  <si>
    <t>-----------</t>
  </si>
  <si>
    <t>------------</t>
  </si>
  <si>
    <t xml:space="preserve">V. BIENES MUEBLES NO LOCALIZADOS CON REGISTRO CONTABLE-ADMINISTRATIVO/II.BIENES MUEBLES  LOCALIZADOS CON REGISTRO EN CONTABILIDAD,NO  CONSIDERADOS EN EL INVENTARIO   </t>
  </si>
  <si>
    <t>TEX-3-052-B00-0007</t>
  </si>
  <si>
    <t xml:space="preserve">CAMIONETA  </t>
  </si>
  <si>
    <t xml:space="preserve">IV.BIENES MUEBLES CON REGISTRO EN EL INVENTARIO NO CONSIDERADOS  EN CONTABILIDAD </t>
  </si>
  <si>
    <t>TEX-3000-052-A00-000186</t>
  </si>
  <si>
    <t>NOMBRE DEL ENTE (2) : SISTEMA MUNICIPAL PARA EL DESARROLLO INTEGRAL DE LA FAMILIA DE TEXCALTITLAN</t>
  </si>
  <si>
    <t>NUMERO DE CUENTA (3) :</t>
  </si>
  <si>
    <t>1241 0000</t>
  </si>
  <si>
    <t>NOMBRE DE LA CUENTA (4):</t>
  </si>
  <si>
    <t>MOBILIARIO Y EQUIPO DE ADMINNISTRACION</t>
  </si>
  <si>
    <t>FECHA: (5)</t>
  </si>
  <si>
    <t>AL 31 DE DICIEMBRE DEL 2020</t>
  </si>
  <si>
    <t>FISICO</t>
  </si>
  <si>
    <t>CONTABLE</t>
  </si>
  <si>
    <t>COMENTARIOS                                                          (29)</t>
  </si>
  <si>
    <t>CONCEPTO</t>
  </si>
  <si>
    <t>IMPORTE</t>
  </si>
  <si>
    <t>SALDO  AL  31 DE DICIEMBRE DE 2020                         (6)</t>
  </si>
  <si>
    <t>SALDO  AL  31 DE DICIEMBRE  DE 2020                        (17)</t>
  </si>
  <si>
    <t>(+)</t>
  </si>
  <si>
    <t xml:space="preserve">ALTAS </t>
  </si>
  <si>
    <t>(7)</t>
  </si>
  <si>
    <t>(18)</t>
  </si>
  <si>
    <t>II.BIENES MUEBLES  LOCALIZADOS CON REGISTRO EN CONTABILIDAD</t>
  </si>
  <si>
    <t>III.BIENES MUEBLES SIN REGISTRO</t>
  </si>
  <si>
    <t>NO  CONSIDERADOS EN EL INVENTARIO                        (8)</t>
  </si>
  <si>
    <t>CONTABLE-ADMINISTRATIVO                                      (19)</t>
  </si>
  <si>
    <t>IV.BIENES MUEBLES CON REGISTRO EN EL INVENTARIO</t>
  </si>
  <si>
    <t>CONTABLE-ADMINISTRATIVO                                      (9)</t>
  </si>
  <si>
    <t>NO CONSIDERADOS  EN CONTABILIDAD                     (20)</t>
  </si>
  <si>
    <t>XI.BIEN REGISTRADOS EN EL INVENTARIO A UN COSTO</t>
  </si>
  <si>
    <t xml:space="preserve">XII.BIENES REGISTRADOS EN CONTABILIDAD A UN </t>
  </si>
  <si>
    <t>MENOR QUE EN LA CONTABILIDAD                              (10)</t>
  </si>
  <si>
    <t>COSTO MENOR QUE EN INVENTARIO                          (21)</t>
  </si>
  <si>
    <t>(-)</t>
  </si>
  <si>
    <t>BAJAS</t>
  </si>
  <si>
    <t>(11)</t>
  </si>
  <si>
    <t>(22)</t>
  </si>
  <si>
    <t>V. BIENES MUEBLES NO LOCALIZADOS CON REGISTRO</t>
  </si>
  <si>
    <t>V.BIENES MUEBLES NO LOCALIZADOS CON REGISTROS</t>
  </si>
  <si>
    <t>CONTABLE-ADMINISTRATIVO                                      (12)</t>
  </si>
  <si>
    <t>CONTABLE-ADMINISTRATIVO                                     (23)</t>
  </si>
  <si>
    <t xml:space="preserve">VI.BIENES MUEBLES NO LOCALIZADOS CON REGISTRO </t>
  </si>
  <si>
    <t>EN EL INVENTARIO CONSIDERADOS EN                  (13)</t>
  </si>
  <si>
    <t>EN CONTABILIDAD, NO CONCIDERADOS EN EL          (24)</t>
  </si>
  <si>
    <t>CONTABILIDAD</t>
  </si>
  <si>
    <t>INVENTARIO</t>
  </si>
  <si>
    <t xml:space="preserve">IX.BIENES MUEBLES CON REGISTRO EN CONTABILIDAD </t>
  </si>
  <si>
    <t>VIII.SALDOS CONTABLES NO INTEGRADOS            (25)</t>
  </si>
  <si>
    <t>E INVENTARIO A UN COSTOMENOR DE 70 UMAS        (14)</t>
  </si>
  <si>
    <t>(A SU FECHA DE ADQUISICION)</t>
  </si>
  <si>
    <t>IX.BIENES MUEBLES CON REGISTRO EN CONTABILIDAD</t>
  </si>
  <si>
    <t>E INVENTARIO A UN COSTOMENOR DE 70 UMAS      (26)</t>
  </si>
  <si>
    <t>X.BIENES REGISTRADOS EN EL INVENTARIO A UN COSTO</t>
  </si>
  <si>
    <t>MAYOR QUE EN CONTABILIDAD                                    (15)</t>
  </si>
  <si>
    <t>XIII.BIENES REGISTRADOS EN CONTABILIDAD A UN</t>
  </si>
  <si>
    <t>COSTO MAYOR QUE EN INVENTARIO                          (27)</t>
  </si>
  <si>
    <t>SALDO CONCILIADO AL 31 DE DICIEMBRE DEL 2020     (16)</t>
  </si>
  <si>
    <t>SALDO CONCILIADO AL 31 DE DICIEMBRE DEL 2020     (28)</t>
  </si>
  <si>
    <t>1243 0000</t>
  </si>
  <si>
    <t xml:space="preserve">NOMBRE DE LA CUENTA (4): </t>
  </si>
  <si>
    <t>EQUIPO E INSTRUMENTAL MEDICO Y DE LABORATORIO</t>
  </si>
  <si>
    <t>SALDO  AL  31 DE DICIEMBRE DE 2020                        (17)</t>
  </si>
  <si>
    <t>II.BIENES MUEBLES CON REGISTRO EN CONTABILIDAD</t>
  </si>
  <si>
    <t>NO CONSIDERADOS EN EL INVENTARIO                        (8)</t>
  </si>
  <si>
    <t>EN EL INVENTARIO NO CONSIDERADOS EN                  (13)</t>
  </si>
  <si>
    <t>EN CONTABILIDAD NO CONCIDERADOS EN EL          (24)</t>
  </si>
  <si>
    <t>1244 0000</t>
  </si>
  <si>
    <t>EQUIPO DE TRASPORTE</t>
  </si>
  <si>
    <t>AL 31 DE DICIEMBRE  DEL 2020</t>
  </si>
  <si>
    <t>SALDO CONCILIADO AL 31 DE DICIEMBRE  DEL 2020     (28)</t>
  </si>
  <si>
    <t>Cuenta Pública 2020
Reporte de Altas y Bajas de Bienes Inmuebles</t>
  </si>
  <si>
    <t>1.-</t>
  </si>
  <si>
    <t>MUNICIPIO : Texcaltitlan</t>
  </si>
  <si>
    <t>AYUNTAMIENTO</t>
  </si>
  <si>
    <t>2.-</t>
  </si>
  <si>
    <t>NÚMERO: 3052</t>
  </si>
  <si>
    <t>DIF</t>
  </si>
  <si>
    <t>3.-</t>
  </si>
  <si>
    <t>ODAS</t>
  </si>
  <si>
    <t xml:space="preserve">IMCUFIDE </t>
  </si>
  <si>
    <t>OTROS</t>
  </si>
  <si>
    <r>
      <t xml:space="preserve">Núm. Inventario </t>
    </r>
    <r>
      <rPr>
        <sz val="8"/>
        <rFont val="Arial"/>
        <family val="2"/>
      </rPr>
      <t>(5)</t>
    </r>
  </si>
  <si>
    <t>Núm.  De</t>
  </si>
  <si>
    <t xml:space="preserve">Nombre de la </t>
  </si>
  <si>
    <r>
      <t xml:space="preserve">Nombre del Bien Inmueble 
</t>
    </r>
    <r>
      <rPr>
        <sz val="10"/>
        <rFont val="Arial"/>
        <family val="2"/>
      </rPr>
      <t>(8)</t>
    </r>
  </si>
  <si>
    <r>
      <t xml:space="preserve">Descripción del Bien Inmueble </t>
    </r>
    <r>
      <rPr>
        <sz val="8"/>
        <rFont val="Arial"/>
        <family val="2"/>
      </rPr>
      <t>(9)</t>
    </r>
  </si>
  <si>
    <r>
      <t>Núm. de Escritura</t>
    </r>
    <r>
      <rPr>
        <b/>
        <sz val="8"/>
        <rFont val="Arial"/>
        <family val="2"/>
      </rPr>
      <t xml:space="preserve"> 
</t>
    </r>
    <r>
      <rPr>
        <sz val="8"/>
        <rFont val="Arial"/>
        <family val="2"/>
      </rPr>
      <t>(10)</t>
    </r>
  </si>
  <si>
    <r>
      <t xml:space="preserve">Modo de Adquisición 
</t>
    </r>
    <r>
      <rPr>
        <sz val="8"/>
        <rFont val="Arial"/>
        <family val="2"/>
      </rPr>
      <t>(11)</t>
    </r>
  </si>
  <si>
    <t>Costo
(Pesos)</t>
  </si>
  <si>
    <r>
      <t>Fecha del Movimiento</t>
    </r>
    <r>
      <rPr>
        <b/>
        <sz val="8"/>
        <rFont val="Arial"/>
        <family val="2"/>
      </rPr>
      <t xml:space="preserve"> 
</t>
    </r>
    <r>
      <rPr>
        <sz val="8"/>
        <rFont val="Arial"/>
        <family val="2"/>
      </rPr>
      <t>(14)</t>
    </r>
  </si>
  <si>
    <r>
      <rPr>
        <b/>
        <sz val="10"/>
        <rFont val="Arial"/>
        <family val="2"/>
      </rPr>
      <t xml:space="preserve">Comentarios </t>
    </r>
    <r>
      <rPr>
        <b/>
        <sz val="8"/>
        <rFont val="Arial"/>
        <family val="2"/>
      </rPr>
      <t xml:space="preserve">
</t>
    </r>
    <r>
      <rPr>
        <sz val="8"/>
        <rFont val="Arial"/>
        <family val="2"/>
      </rPr>
      <t>(15)</t>
    </r>
  </si>
  <si>
    <r>
      <t xml:space="preserve">Cuenta </t>
    </r>
    <r>
      <rPr>
        <sz val="8"/>
        <rFont val="Arial"/>
        <family val="2"/>
      </rPr>
      <t>(6)</t>
    </r>
  </si>
  <si>
    <r>
      <t xml:space="preserve">Cuenta </t>
    </r>
    <r>
      <rPr>
        <sz val="8"/>
        <rFont val="Arial"/>
        <family val="2"/>
      </rPr>
      <t>(7)</t>
    </r>
  </si>
  <si>
    <t>Ubicación</t>
  </si>
  <si>
    <t>Núm. de Registro Público de la Propiedad</t>
  </si>
  <si>
    <t>Clave Catastral</t>
  </si>
  <si>
    <r>
      <t xml:space="preserve">Altas 2020
</t>
    </r>
    <r>
      <rPr>
        <sz val="8"/>
        <rFont val="Arial"/>
        <family val="2"/>
      </rPr>
      <t>(12)</t>
    </r>
  </si>
  <si>
    <r>
      <t xml:space="preserve">Bajas 2020
</t>
    </r>
    <r>
      <rPr>
        <sz val="8"/>
        <rFont val="Arial"/>
        <family val="2"/>
      </rPr>
      <t>(13)</t>
    </r>
  </si>
  <si>
    <t>Total  (16)</t>
  </si>
  <si>
    <t>"Bajo protesta de decir verdad declaramos que los formatos y sus notas, son razonablemente correctos y son responsabilidad del emisor"</t>
  </si>
  <si>
    <t>Notas:</t>
  </si>
  <si>
    <t>Se deberán resgistrar únicamente los bienes inmuebles que se dieron de alta y baja en el ejercicio 2020</t>
  </si>
  <si>
    <t>4.- Del 1 de Enero al 31 de Diciembre  de  2020</t>
  </si>
  <si>
    <t>Cuenta Pública 2020
Reporte de Altas y Bajas de Bienes Muebles</t>
  </si>
  <si>
    <t>MUNICIPIO: TEXCALTITLAN</t>
  </si>
  <si>
    <t>NUMERO: 3052</t>
  </si>
  <si>
    <t xml:space="preserve">4.- </t>
  </si>
  <si>
    <t>Del 01 de Enero al 31 De Diciembre  de  2020</t>
  </si>
  <si>
    <r>
      <rPr>
        <b/>
        <sz val="8"/>
        <rFont val="Arial"/>
        <family val="2"/>
      </rPr>
      <t xml:space="preserve">Nombre del Bien Mueble 
</t>
    </r>
    <r>
      <rPr>
        <sz val="8"/>
        <rFont val="Arial"/>
        <family val="2"/>
      </rPr>
      <t>(8)</t>
    </r>
  </si>
  <si>
    <t xml:space="preserve">Características </t>
  </si>
  <si>
    <r>
      <t>Núm. de Factura</t>
    </r>
    <r>
      <rPr>
        <b/>
        <sz val="8"/>
        <rFont val="Arial"/>
        <family val="2"/>
      </rPr>
      <t xml:space="preserve"> 
</t>
    </r>
    <r>
      <rPr>
        <sz val="8"/>
        <rFont val="Arial"/>
        <family val="2"/>
      </rPr>
      <t>(13)</t>
    </r>
  </si>
  <si>
    <t xml:space="preserve">Costo 
(Pesos) </t>
  </si>
  <si>
    <r>
      <t>Fecha del Movimiento</t>
    </r>
    <r>
      <rPr>
        <b/>
        <sz val="8"/>
        <rFont val="Arial"/>
        <family val="2"/>
      </rPr>
      <t xml:space="preserve"> 
</t>
    </r>
    <r>
      <rPr>
        <sz val="8"/>
        <rFont val="Arial"/>
        <family val="2"/>
      </rPr>
      <t>(16)</t>
    </r>
  </si>
  <si>
    <r>
      <rPr>
        <b/>
        <sz val="10"/>
        <rFont val="Arial"/>
        <family val="2"/>
      </rPr>
      <t xml:space="preserve">Comentarios </t>
    </r>
    <r>
      <rPr>
        <b/>
        <sz val="8"/>
        <rFont val="Arial"/>
        <family val="2"/>
      </rPr>
      <t xml:space="preserve">
</t>
    </r>
    <r>
      <rPr>
        <sz val="8"/>
        <rFont val="Arial"/>
        <family val="2"/>
      </rPr>
      <t>(17)</t>
    </r>
  </si>
  <si>
    <r>
      <t xml:space="preserve">Marca </t>
    </r>
    <r>
      <rPr>
        <sz val="8"/>
        <rFont val="Arial"/>
        <family val="2"/>
      </rPr>
      <t>(9)</t>
    </r>
  </si>
  <si>
    <r>
      <t xml:space="preserve">Modelo </t>
    </r>
    <r>
      <rPr>
        <sz val="8"/>
        <rFont val="Arial"/>
        <family val="2"/>
      </rPr>
      <t>(10)</t>
    </r>
  </si>
  <si>
    <r>
      <t xml:space="preserve">Número de Serie </t>
    </r>
    <r>
      <rPr>
        <sz val="8"/>
        <rFont val="Arial"/>
        <family val="2"/>
      </rPr>
      <t>(11)</t>
    </r>
  </si>
  <si>
    <r>
      <t>Estado de Uso del Bien</t>
    </r>
    <r>
      <rPr>
        <sz val="8"/>
        <rFont val="Arial"/>
        <family val="2"/>
      </rPr>
      <t xml:space="preserve"> (12)</t>
    </r>
  </si>
  <si>
    <r>
      <t xml:space="preserve">Altas 2020
</t>
    </r>
    <r>
      <rPr>
        <sz val="8"/>
        <rFont val="Arial"/>
        <family val="2"/>
      </rPr>
      <t>(14)</t>
    </r>
  </si>
  <si>
    <r>
      <t xml:space="preserve">Bajas 2020
</t>
    </r>
    <r>
      <rPr>
        <sz val="8"/>
        <rFont val="Arial"/>
        <family val="2"/>
      </rPr>
      <t>(15)</t>
    </r>
  </si>
  <si>
    <t>MOBILIARIO Y EQUIPO ADMINISTRATIVO</t>
  </si>
  <si>
    <t>S/M</t>
  </si>
  <si>
    <t>S/S</t>
  </si>
  <si>
    <t>BUENO</t>
  </si>
  <si>
    <t>BIEN MUEBLE REGISTRADO EN EL INVENTARIO Y NO EN LOCONTABLE, PERO SE DIO DE ALTA EN LO CONTABLE EN EL MES DE OCTUBRE AL REALIZAR UNA RECLASIFICACION  POR MAL RESGISTRO CONTABLE EN LA POLIZA DE EGRESOS No.10 DEL MES DE MARZO DEL 2019 SE REGISTRO AL GASTO DEBIENDOSE REGISTRAR AL PATRIMONIO Y QUEDO  REGISTRADA EN LA POLIZA  DE DIARIO No. 4</t>
  </si>
  <si>
    <t>BIEN MUEBLE REGISTRADO EN EL INVENTARIO Y NO EN LOCONTABLE, PERO SE DIO DE ALTA EN LO CONTABLE EN EL MES DE OCTUBRE AL REALIZAR UNA RECLASIFICACION  POR MAL RESGISTRO CONTABLE EN LA POLIZA DE EGRESOS No.5 DEL MES DE ENERO DEL 2019 SE REGISTRO AL GASTO DEBIENDOSE REGISTRAR AL PATRIMONIO Y QUEDO  REGISTRADA EN LA POLIZA  DE DIARIO No. 4</t>
  </si>
  <si>
    <r>
      <t xml:space="preserve">Total </t>
    </r>
    <r>
      <rPr>
        <sz val="8"/>
        <color theme="1"/>
        <rFont val="Arial"/>
        <family val="2"/>
      </rPr>
      <t xml:space="preserve"> (18)</t>
    </r>
  </si>
  <si>
    <t>Nota:</t>
  </si>
  <si>
    <t>Únicamente se resgistrarán los bienes muebles que se dieron de alta y baja en el ejercicio 2020</t>
  </si>
  <si>
    <t xml:space="preserve">Entidad: </t>
  </si>
  <si>
    <t>TEXCALTITLAN,3052</t>
  </si>
  <si>
    <t>Al 31 De Diciemmbre Del 2020</t>
  </si>
  <si>
    <t xml:space="preserve">Nombre de la Cuenta </t>
  </si>
  <si>
    <t>Depreciación</t>
  </si>
  <si>
    <t xml:space="preserve">Importe </t>
  </si>
  <si>
    <t>Período Mensual</t>
  </si>
  <si>
    <t xml:space="preserve">Acumulada </t>
  </si>
  <si>
    <t>Activo</t>
  </si>
  <si>
    <t xml:space="preserve">   Edificos no Habitacionales</t>
  </si>
  <si>
    <t>Bienes Muebles</t>
  </si>
  <si>
    <t xml:space="preserve">   Mobiliario y Equipo de Administración</t>
  </si>
  <si>
    <t xml:space="preserve">          Mobiliario y Equipo de Oficina</t>
  </si>
  <si>
    <t xml:space="preserve">          Equipo de Cómputo y Accesorios</t>
  </si>
  <si>
    <t xml:space="preserve">          </t>
  </si>
  <si>
    <t>TOTAL</t>
  </si>
  <si>
    <t>L.A. ANGELICA MERCADO CASTAÑEDA</t>
  </si>
  <si>
    <t>ELABORO</t>
  </si>
  <si>
    <t>REVISO</t>
  </si>
  <si>
    <t>TESORERA DEL SMDIF</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</si>
</sst>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0.00_-;\-&quot;$&quot;* #,##0.00_-;_-&quot;$&quot;* &quot;-&quot;??_-;_-@_-"/>
    <numFmt numFmtId="43" formatCode="_-* #,##0.00_-;\-* #,##0.00_-;_-* &quot;-&quot;??_-;_-@_-"/>
    <numFmt numFmtId="164" formatCode="\(#\)"/>
    <numFmt numFmtId="165" formatCode="&quot;$&quot;#,##0.00"/>
    <numFmt numFmtId="166" formatCode="#,##0.0"/>
  </numFmts>
  <fonts count="51">
    <font>
      <sz val="11"/>
      <color theme="1"/>
      <name val="Calibri"/>
      <family val="2"/>
      <scheme val="minor"/>
    </font>
    <font>
      <sz val="11"/>
      <color theme="1"/>
      <name val="Calibri"/>
      <family val="2"/>
      <scheme val="minor"/>
    </font>
    <font>
      <b/>
      <sz val="11"/>
      <color theme="1"/>
      <name val="Calibri"/>
      <family val="2"/>
      <scheme val="minor"/>
    </font>
    <font>
      <b/>
      <sz val="12"/>
      <name val="Arial"/>
      <family val="2"/>
    </font>
    <font>
      <b/>
      <sz val="14"/>
      <name val="Arial"/>
      <family val="2"/>
    </font>
    <font>
      <sz val="12"/>
      <name val="Arial"/>
      <family val="2"/>
    </font>
    <font>
      <b/>
      <sz val="10"/>
      <name val="Arial"/>
      <family val="2"/>
    </font>
    <font>
      <sz val="11"/>
      <color indexed="8"/>
      <name val="Calibri"/>
      <family val="2"/>
    </font>
    <font>
      <sz val="10"/>
      <name val="Arial"/>
      <family val="2"/>
    </font>
    <font>
      <b/>
      <sz val="3"/>
      <name val="Arial"/>
      <family val="2"/>
    </font>
    <font>
      <sz val="8"/>
      <name val="Arial"/>
      <family val="2"/>
    </font>
    <font>
      <b/>
      <sz val="5"/>
      <name val="Arial"/>
      <family val="2"/>
    </font>
    <font>
      <b/>
      <sz val="8"/>
      <name val="Arial"/>
      <family val="2"/>
    </font>
    <font>
      <b/>
      <sz val="9"/>
      <name val="Calibri"/>
      <family val="2"/>
      <scheme val="minor"/>
    </font>
    <font>
      <sz val="9"/>
      <name val="Calibri"/>
      <family val="2"/>
      <scheme val="minor"/>
    </font>
    <font>
      <sz val="5"/>
      <name val="Arial"/>
      <family val="2"/>
    </font>
    <font>
      <sz val="8"/>
      <color indexed="8"/>
      <name val="Arial"/>
      <family val="2"/>
    </font>
    <font>
      <b/>
      <sz val="8"/>
      <color indexed="8"/>
      <name val="Arial"/>
      <family val="2"/>
    </font>
    <font>
      <b/>
      <sz val="11"/>
      <name val="Arial"/>
      <family val="2"/>
    </font>
    <font>
      <b/>
      <sz val="9"/>
      <name val="Arial"/>
      <family val="2"/>
    </font>
    <font>
      <sz val="9"/>
      <name val="Arial"/>
      <family val="2"/>
    </font>
    <font>
      <sz val="8"/>
      <color theme="1"/>
      <name val="Calibri"/>
      <family val="2"/>
      <scheme val="minor"/>
    </font>
    <font>
      <b/>
      <sz val="11"/>
      <color rgb="FF000000"/>
      <name val="Calibri"/>
    </font>
    <font>
      <b/>
      <sz val="20"/>
      <color rgb="FFFFFFFF"/>
      <name val="Calibri"/>
    </font>
    <font>
      <b/>
      <sz val="11"/>
      <color rgb="FFFFFFFF"/>
      <name val="Calibri"/>
    </font>
    <font>
      <b/>
      <sz val="8"/>
      <color theme="1"/>
      <name val="Arial"/>
      <family val="2"/>
    </font>
    <font>
      <u/>
      <sz val="10"/>
      <name val="Arial"/>
      <family val="2"/>
    </font>
    <font>
      <sz val="9"/>
      <color theme="1"/>
      <name val="Calibri"/>
      <family val="2"/>
      <scheme val="minor"/>
    </font>
    <font>
      <sz val="9"/>
      <color rgb="FF000000"/>
      <name val="Calibri"/>
      <family val="2"/>
      <scheme val="minor"/>
    </font>
    <font>
      <sz val="9"/>
      <color indexed="8"/>
      <name val="Lato"/>
      <family val="2"/>
    </font>
    <font>
      <sz val="10"/>
      <color indexed="35"/>
      <name val="Arial"/>
      <family val="2"/>
    </font>
    <font>
      <sz val="9"/>
      <color indexed="35"/>
      <name val="Arial"/>
      <family val="2"/>
    </font>
    <font>
      <sz val="10"/>
      <color theme="1"/>
      <name val="Arial"/>
      <family val="2"/>
    </font>
    <font>
      <b/>
      <sz val="10"/>
      <color theme="1"/>
      <name val="Arial"/>
      <family val="2"/>
    </font>
    <font>
      <sz val="22"/>
      <name val="Arial"/>
      <family val="2"/>
    </font>
    <font>
      <b/>
      <sz val="9"/>
      <color theme="1"/>
      <name val="Arial"/>
      <family val="2"/>
    </font>
    <font>
      <b/>
      <u/>
      <sz val="8"/>
      <name val="Arial"/>
      <family val="2"/>
    </font>
    <font>
      <sz val="8"/>
      <color rgb="FF000000"/>
      <name val="Arial"/>
      <family val="2"/>
    </font>
    <font>
      <b/>
      <sz val="7"/>
      <color theme="1"/>
      <name val="Arial"/>
      <family val="2"/>
    </font>
    <font>
      <b/>
      <sz val="8"/>
      <color rgb="FFFF0000"/>
      <name val="Arial"/>
      <family val="2"/>
    </font>
    <font>
      <b/>
      <u/>
      <sz val="8"/>
      <color theme="1"/>
      <name val="Arial"/>
      <family val="2"/>
    </font>
    <font>
      <sz val="7"/>
      <name val="Arial"/>
      <family val="2"/>
    </font>
    <font>
      <sz val="10"/>
      <color theme="1"/>
      <name val="Calibri"/>
      <family val="2"/>
      <scheme val="minor"/>
    </font>
    <font>
      <b/>
      <sz val="9"/>
      <color indexed="8"/>
      <name val="Lato"/>
      <family val="2"/>
    </font>
    <font>
      <sz val="10"/>
      <name val="Calibri"/>
      <family val="2"/>
      <scheme val="minor"/>
    </font>
    <font>
      <sz val="11"/>
      <color theme="1"/>
      <name val="Arial"/>
      <family val="2"/>
    </font>
    <font>
      <sz val="8"/>
      <color theme="1"/>
      <name val="Arial"/>
      <family val="2"/>
    </font>
    <font>
      <sz val="12"/>
      <color theme="1"/>
      <name val="Calibri"/>
      <family val="2"/>
      <scheme val="minor"/>
    </font>
    <font>
      <b/>
      <sz val="12"/>
      <color theme="1"/>
      <name val="Calibri"/>
      <family val="2"/>
      <scheme val="minor"/>
    </font>
    <font>
      <b/>
      <sz val="9"/>
      <color theme="1"/>
      <name val="Calibri"/>
      <family val="2"/>
      <scheme val="minor"/>
    </font>
    <font>
      <sz val="10"/>
      <name val="Gill Sans MT"/>
      <family val="2"/>
    </font>
  </fonts>
  <fills count="10">
    <fill>
      <patternFill patternType="none"/>
    </fill>
    <fill>
      <patternFill patternType="gray125"/>
    </fill>
    <fill>
      <patternFill patternType="solid">
        <fgColor indexed="9"/>
        <bgColor indexed="8"/>
      </patternFill>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rgb="FF008000"/>
        <bgColor rgb="FF000000"/>
      </patternFill>
    </fill>
    <fill>
      <patternFill patternType="solid">
        <fgColor theme="0" tint="-4.9989318521683403E-2"/>
        <bgColor indexed="64"/>
      </patternFill>
    </fill>
    <fill>
      <gradientFill degree="90">
        <stop position="0">
          <color rgb="FFCED4C1"/>
        </stop>
        <stop position="1">
          <color theme="0"/>
        </stop>
      </gradientFill>
    </fill>
    <fill>
      <gradientFill degree="270">
        <stop position="0">
          <color rgb="FFCED4C1"/>
        </stop>
        <stop position="1">
          <color theme="0"/>
        </stop>
      </gradientFill>
    </fill>
  </fills>
  <borders count="150">
    <border>
      <left/>
      <right/>
      <top/>
      <bottom/>
      <diagonal/>
    </border>
    <border>
      <left style="double">
        <color auto="1"/>
      </left>
      <right/>
      <top style="double">
        <color auto="1"/>
      </top>
      <bottom/>
      <diagonal/>
    </border>
    <border>
      <left/>
      <right/>
      <top style="double">
        <color indexed="64"/>
      </top>
      <bottom/>
      <diagonal/>
    </border>
    <border>
      <left/>
      <right style="double">
        <color indexed="64"/>
      </right>
      <top style="double">
        <color indexed="64"/>
      </top>
      <bottom/>
      <diagonal/>
    </border>
    <border>
      <left style="double">
        <color auto="1"/>
      </left>
      <right/>
      <top/>
      <bottom/>
      <diagonal/>
    </border>
    <border>
      <left/>
      <right style="double">
        <color indexed="64"/>
      </right>
      <top/>
      <bottom/>
      <diagonal/>
    </border>
    <border>
      <left style="double">
        <color auto="1"/>
      </left>
      <right/>
      <top/>
      <bottom style="double">
        <color auto="1"/>
      </bottom>
      <diagonal/>
    </border>
    <border>
      <left/>
      <right/>
      <top/>
      <bottom style="double">
        <color indexed="64"/>
      </bottom>
      <diagonal/>
    </border>
    <border>
      <left/>
      <right style="double">
        <color indexed="64"/>
      </right>
      <top/>
      <bottom style="double">
        <color indexed="64"/>
      </bottom>
      <diagonal/>
    </border>
    <border>
      <left/>
      <right style="thin">
        <color auto="1"/>
      </right>
      <top style="double">
        <color auto="1"/>
      </top>
      <bottom/>
      <diagonal/>
    </border>
    <border>
      <left style="thin">
        <color indexed="64"/>
      </left>
      <right style="thin">
        <color indexed="64"/>
      </right>
      <top style="double">
        <color indexed="64"/>
      </top>
      <bottom/>
      <diagonal/>
    </border>
    <border>
      <left style="thin">
        <color auto="1"/>
      </left>
      <right/>
      <top style="double">
        <color auto="1"/>
      </top>
      <bottom style="thin">
        <color auto="1"/>
      </bottom>
      <diagonal/>
    </border>
    <border>
      <left/>
      <right/>
      <top style="double">
        <color indexed="64"/>
      </top>
      <bottom style="thin">
        <color indexed="64"/>
      </bottom>
      <diagonal/>
    </border>
    <border>
      <left/>
      <right style="thin">
        <color auto="1"/>
      </right>
      <top style="double">
        <color auto="1"/>
      </top>
      <bottom style="thin">
        <color auto="1"/>
      </bottom>
      <diagonal/>
    </border>
    <border>
      <left style="thin">
        <color indexed="64"/>
      </left>
      <right style="double">
        <color indexed="64"/>
      </right>
      <top style="double">
        <color indexed="64"/>
      </top>
      <bottom/>
      <diagonal/>
    </border>
    <border>
      <left/>
      <right style="thin">
        <color indexed="64"/>
      </right>
      <top/>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style="thin">
        <color indexed="64"/>
      </left>
      <right style="double">
        <color indexed="64"/>
      </right>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auto="1"/>
      </left>
      <right style="thin">
        <color auto="1"/>
      </right>
      <top style="thin">
        <color auto="1"/>
      </top>
      <bottom style="double">
        <color auto="1"/>
      </bottom>
      <diagonal/>
    </border>
    <border>
      <left style="thin">
        <color indexed="64"/>
      </left>
      <right style="double">
        <color auto="1"/>
      </right>
      <top/>
      <bottom style="double">
        <color auto="1"/>
      </bottom>
      <diagonal/>
    </border>
    <border>
      <left style="double">
        <color indexed="64"/>
      </left>
      <right style="thin">
        <color indexed="64"/>
      </right>
      <top style="thin">
        <color auto="1"/>
      </top>
      <bottom style="thin">
        <color indexed="64"/>
      </bottom>
      <diagonal/>
    </border>
    <border>
      <left style="thin">
        <color indexed="64"/>
      </left>
      <right style="double">
        <color indexed="64"/>
      </right>
      <top style="thin">
        <color auto="1"/>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auto="1"/>
      </left>
      <right style="thin">
        <color auto="1"/>
      </right>
      <top style="double">
        <color auto="1"/>
      </top>
      <bottom style="double">
        <color auto="1"/>
      </bottom>
      <diagonal/>
    </border>
    <border>
      <left style="thin">
        <color auto="1"/>
      </left>
      <right style="thin">
        <color auto="1"/>
      </right>
      <top style="double">
        <color auto="1"/>
      </top>
      <bottom style="double">
        <color auto="1"/>
      </bottom>
      <diagonal/>
    </border>
    <border>
      <left style="double">
        <color auto="1"/>
      </left>
      <right style="thin">
        <color indexed="64"/>
      </right>
      <top style="double">
        <color auto="1"/>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8"/>
      </right>
      <top/>
      <bottom style="thin">
        <color indexed="8"/>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double">
        <color indexed="64"/>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auto="1"/>
      </left>
      <right/>
      <top style="double">
        <color auto="1"/>
      </top>
      <bottom/>
      <diagonal/>
    </border>
    <border>
      <left style="double">
        <color indexed="64"/>
      </left>
      <right/>
      <top/>
      <bottom style="thin">
        <color indexed="8"/>
      </bottom>
      <diagonal/>
    </border>
    <border>
      <left/>
      <right/>
      <top/>
      <bottom style="thin">
        <color indexed="8"/>
      </bottom>
      <diagonal/>
    </border>
    <border>
      <left style="thin">
        <color indexed="64"/>
      </left>
      <right style="thin">
        <color indexed="64"/>
      </right>
      <top/>
      <bottom style="thin">
        <color indexed="8"/>
      </bottom>
      <diagonal/>
    </border>
    <border>
      <left/>
      <right style="double">
        <color indexed="64"/>
      </right>
      <top/>
      <bottom style="thin">
        <color indexed="8"/>
      </bottom>
      <diagonal/>
    </border>
    <border>
      <left style="double">
        <color indexed="64"/>
      </left>
      <right style="thin">
        <color indexed="8"/>
      </right>
      <top style="thin">
        <color indexed="8"/>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style="double">
        <color indexed="64"/>
      </right>
      <top style="thin">
        <color indexed="8"/>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rgb="FFFFFFFF"/>
      </right>
      <top style="medium">
        <color indexed="64"/>
      </top>
      <bottom style="thin">
        <color indexed="64"/>
      </bottom>
      <diagonal/>
    </border>
    <border>
      <left style="medium">
        <color rgb="FFFFFFFF"/>
      </left>
      <right style="medium">
        <color rgb="FFFFFFFF"/>
      </right>
      <top style="medium">
        <color indexed="64"/>
      </top>
      <bottom style="thin">
        <color indexed="64"/>
      </bottom>
      <diagonal/>
    </border>
    <border>
      <left style="medium">
        <color rgb="FFFFFFFF"/>
      </left>
      <right style="thin">
        <color indexed="64"/>
      </right>
      <top style="medium">
        <color indexed="64"/>
      </top>
      <bottom style="thin">
        <color indexed="64"/>
      </bottom>
      <diagonal/>
    </border>
    <border>
      <left style="thin">
        <color indexed="64"/>
      </left>
      <right style="medium">
        <color rgb="FFFFFFFF"/>
      </right>
      <top style="medium">
        <color indexed="64"/>
      </top>
      <bottom style="thin">
        <color indexed="64"/>
      </bottom>
      <diagonal/>
    </border>
    <border>
      <left/>
      <right/>
      <top style="medium">
        <color indexed="64"/>
      </top>
      <bottom/>
      <diagonal/>
    </border>
    <border>
      <left style="thin">
        <color indexed="64"/>
      </left>
      <right style="medium">
        <color indexed="64"/>
      </right>
      <top style="medium">
        <color indexed="64"/>
      </top>
      <bottom style="medium">
        <color rgb="FFFFFFFF"/>
      </bottom>
      <diagonal/>
    </border>
    <border>
      <left style="medium">
        <color indexed="64"/>
      </left>
      <right style="thin">
        <color indexed="64"/>
      </right>
      <top style="thin">
        <color indexed="64"/>
      </top>
      <bottom style="medium">
        <color rgb="FFFFFFFF"/>
      </bottom>
      <diagonal/>
    </border>
    <border>
      <left style="thin">
        <color indexed="64"/>
      </left>
      <right style="thin">
        <color indexed="64"/>
      </right>
      <top style="thin">
        <color indexed="64"/>
      </top>
      <bottom style="medium">
        <color rgb="FFFFFFFF"/>
      </bottom>
      <diagonal/>
    </border>
    <border>
      <left/>
      <right style="medium">
        <color rgb="FFFFFFFF"/>
      </right>
      <top style="thin">
        <color indexed="64"/>
      </top>
      <bottom style="thin">
        <color indexed="64"/>
      </bottom>
      <diagonal/>
    </border>
    <border>
      <left style="medium">
        <color rgb="FFFFFFFF"/>
      </left>
      <right style="medium">
        <color rgb="FFFFFFFF"/>
      </right>
      <top style="thin">
        <color indexed="64"/>
      </top>
      <bottom style="thin">
        <color indexed="64"/>
      </bottom>
      <diagonal/>
    </border>
    <border>
      <left style="medium">
        <color rgb="FFFFFFFF"/>
      </left>
      <right style="thin">
        <color indexed="64"/>
      </right>
      <top style="thin">
        <color indexed="64"/>
      </top>
      <bottom style="thin">
        <color indexed="64"/>
      </bottom>
      <diagonal/>
    </border>
    <border>
      <left style="thin">
        <color indexed="64"/>
      </left>
      <right style="medium">
        <color indexed="64"/>
      </right>
      <top style="medium">
        <color rgb="FFFFFFFF"/>
      </top>
      <bottom style="medium">
        <color rgb="FFFFFFFF"/>
      </bottom>
      <diagonal/>
    </border>
    <border>
      <left style="medium">
        <color indexed="64"/>
      </left>
      <right style="thin">
        <color indexed="64"/>
      </right>
      <top style="medium">
        <color rgb="FFFFFFFF"/>
      </top>
      <bottom style="thin">
        <color indexed="64"/>
      </bottom>
      <diagonal/>
    </border>
    <border>
      <left style="thin">
        <color indexed="64"/>
      </left>
      <right style="thin">
        <color indexed="64"/>
      </right>
      <top style="medium">
        <color rgb="FFFFFFFF"/>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rgb="FFFFFFFF"/>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medium">
        <color indexed="64"/>
      </left>
      <right style="thin">
        <color indexed="64"/>
      </right>
      <top style="medium">
        <color indexed="64"/>
      </top>
      <bottom/>
      <diagonal/>
    </border>
    <border>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auto="1"/>
      </left>
      <right style="thin">
        <color auto="1"/>
      </right>
      <top style="thin">
        <color auto="1"/>
      </top>
      <bottom style="medium">
        <color indexed="64"/>
      </bottom>
      <diagonal/>
    </border>
    <border>
      <left style="thin">
        <color indexed="64"/>
      </left>
      <right style="thin">
        <color indexed="64"/>
      </right>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style="medium">
        <color indexed="64"/>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indexed="64"/>
      </left>
      <right style="medium">
        <color indexed="64"/>
      </right>
      <top style="medium">
        <color indexed="64"/>
      </top>
      <bottom style="medium">
        <color indexed="64"/>
      </bottom>
      <diagonal/>
    </border>
    <border>
      <left style="double">
        <color rgb="FFCED4C1"/>
      </left>
      <right/>
      <top style="double">
        <color rgb="FFCED4C1"/>
      </top>
      <bottom/>
      <diagonal/>
    </border>
    <border>
      <left/>
      <right/>
      <top style="double">
        <color rgb="FFCED4C1"/>
      </top>
      <bottom/>
      <diagonal/>
    </border>
    <border>
      <left/>
      <right style="double">
        <color rgb="FFCED4C1"/>
      </right>
      <top style="double">
        <color rgb="FFCED4C1"/>
      </top>
      <bottom/>
      <diagonal/>
    </border>
    <border>
      <left style="double">
        <color rgb="FFCED4C1"/>
      </left>
      <right/>
      <top/>
      <bottom/>
      <diagonal/>
    </border>
    <border>
      <left/>
      <right style="double">
        <color rgb="FFCED4C1"/>
      </right>
      <top/>
      <bottom/>
      <diagonal/>
    </border>
    <border>
      <left style="double">
        <color rgb="FFCED4C1"/>
      </left>
      <right/>
      <top/>
      <bottom style="double">
        <color rgb="FFCED4C1"/>
      </bottom>
      <diagonal/>
    </border>
    <border>
      <left/>
      <right/>
      <top/>
      <bottom style="double">
        <color rgb="FFCED4C1"/>
      </bottom>
      <diagonal/>
    </border>
    <border>
      <left/>
      <right style="double">
        <color rgb="FFCED4C1"/>
      </right>
      <top/>
      <bottom style="double">
        <color rgb="FFCED4C1"/>
      </bottom>
      <diagonal/>
    </border>
    <border>
      <left/>
      <right style="thin">
        <color rgb="FFCED4C1"/>
      </right>
      <top style="double">
        <color rgb="FFCED4C1"/>
      </top>
      <bottom/>
      <diagonal/>
    </border>
    <border>
      <left style="thin">
        <color rgb="FFCED4C1"/>
      </left>
      <right/>
      <top style="double">
        <color rgb="FFCED4C1"/>
      </top>
      <bottom style="thin">
        <color rgb="FFCED4C1"/>
      </bottom>
      <diagonal/>
    </border>
    <border>
      <left/>
      <right/>
      <top style="double">
        <color rgb="FFCED4C1"/>
      </top>
      <bottom style="thin">
        <color rgb="FFCED4C1"/>
      </bottom>
      <diagonal/>
    </border>
    <border>
      <left/>
      <right style="thin">
        <color rgb="FFCED4C1"/>
      </right>
      <top style="double">
        <color rgb="FFCED4C1"/>
      </top>
      <bottom style="thin">
        <color rgb="FFCED4C1"/>
      </bottom>
      <diagonal/>
    </border>
    <border>
      <left style="thin">
        <color rgb="FFCED4C1"/>
      </left>
      <right style="thin">
        <color rgb="FFCED4C1"/>
      </right>
      <top style="double">
        <color rgb="FFCED4C1"/>
      </top>
      <bottom style="thin">
        <color rgb="FFCED4C1"/>
      </bottom>
      <diagonal/>
    </border>
    <border>
      <left style="thin">
        <color rgb="FFCED4C1"/>
      </left>
      <right style="double">
        <color rgb="FFCED4C1"/>
      </right>
      <top style="double">
        <color rgb="FFCED4C1"/>
      </top>
      <bottom style="thin">
        <color rgb="FFCED4C1"/>
      </bottom>
      <diagonal/>
    </border>
    <border>
      <left/>
      <right style="thin">
        <color rgb="FFCED4C1"/>
      </right>
      <top/>
      <bottom/>
      <diagonal/>
    </border>
    <border>
      <left style="thin">
        <color rgb="FFCED4C1"/>
      </left>
      <right style="thin">
        <color rgb="FFCED4C1"/>
      </right>
      <top style="thin">
        <color rgb="FFCED4C1"/>
      </top>
      <bottom/>
      <diagonal/>
    </border>
    <border>
      <left style="thin">
        <color rgb="FFCED4C1"/>
      </left>
      <right/>
      <top style="thin">
        <color rgb="FFCED4C1"/>
      </top>
      <bottom/>
      <diagonal/>
    </border>
    <border>
      <left/>
      <right style="thin">
        <color rgb="FFCED4C1"/>
      </right>
      <top style="thin">
        <color rgb="FFCED4C1"/>
      </top>
      <bottom/>
      <diagonal/>
    </border>
    <border>
      <left/>
      <right style="double">
        <color rgb="FFCED4C1"/>
      </right>
      <top style="thin">
        <color rgb="FFCED4C1"/>
      </top>
      <bottom/>
      <diagonal/>
    </border>
    <border>
      <left/>
      <right style="thin">
        <color rgb="FFCED4C1"/>
      </right>
      <top/>
      <bottom style="double">
        <color rgb="FFCED4C1"/>
      </bottom>
      <diagonal/>
    </border>
    <border>
      <left style="thin">
        <color rgb="FFCED4C1"/>
      </left>
      <right style="thin">
        <color rgb="FFCED4C1"/>
      </right>
      <top/>
      <bottom style="double">
        <color rgb="FFCED4C1"/>
      </bottom>
      <diagonal/>
    </border>
    <border>
      <left style="thin">
        <color rgb="FFCED4C1"/>
      </left>
      <right/>
      <top/>
      <bottom style="double">
        <color rgb="FFCED4C1"/>
      </bottom>
      <diagonal/>
    </border>
    <border>
      <left style="double">
        <color rgb="FFCED4C1"/>
      </left>
      <right/>
      <top style="double">
        <color rgb="FFCED4C1"/>
      </top>
      <bottom style="thin">
        <color rgb="FFCED4C1"/>
      </bottom>
      <diagonal/>
    </border>
    <border>
      <left/>
      <right style="double">
        <color rgb="FFCED4C1"/>
      </right>
      <top style="double">
        <color rgb="FFCED4C1"/>
      </top>
      <bottom style="thin">
        <color rgb="FFCED4C1"/>
      </bottom>
      <diagonal/>
    </border>
    <border>
      <left style="double">
        <color rgb="FFCED4C1"/>
      </left>
      <right/>
      <top style="thin">
        <color rgb="FFCED4C1"/>
      </top>
      <bottom style="thin">
        <color rgb="FFCED4C1"/>
      </bottom>
      <diagonal/>
    </border>
    <border>
      <left/>
      <right/>
      <top style="thin">
        <color rgb="FFCED4C1"/>
      </top>
      <bottom style="thin">
        <color rgb="FFCED4C1"/>
      </bottom>
      <diagonal/>
    </border>
    <border>
      <left/>
      <right style="thin">
        <color rgb="FFCED4C1"/>
      </right>
      <top style="thin">
        <color rgb="FFCED4C1"/>
      </top>
      <bottom style="thin">
        <color rgb="FFCED4C1"/>
      </bottom>
      <diagonal/>
    </border>
    <border>
      <left style="thin">
        <color rgb="FFCED4C1"/>
      </left>
      <right style="thin">
        <color rgb="FFCED4C1"/>
      </right>
      <top style="thin">
        <color rgb="FFCED4C1"/>
      </top>
      <bottom style="thin">
        <color rgb="FFCED4C1"/>
      </bottom>
      <diagonal/>
    </border>
    <border>
      <left style="thin">
        <color rgb="FFCED4C1"/>
      </left>
      <right/>
      <top style="thin">
        <color rgb="FFCED4C1"/>
      </top>
      <bottom style="thin">
        <color rgb="FFCED4C1"/>
      </bottom>
      <diagonal/>
    </border>
    <border>
      <left/>
      <right style="double">
        <color rgb="FFCED4C1"/>
      </right>
      <top style="thin">
        <color rgb="FFCED4C1"/>
      </top>
      <bottom style="thin">
        <color rgb="FFCED4C1"/>
      </bottom>
      <diagonal/>
    </border>
    <border>
      <left style="double">
        <color rgb="FFCED4C1"/>
      </left>
      <right/>
      <top style="thin">
        <color rgb="FFCED4C1"/>
      </top>
      <bottom style="double">
        <color rgb="FFCED4C1"/>
      </bottom>
      <diagonal/>
    </border>
    <border>
      <left/>
      <right/>
      <top style="thin">
        <color rgb="FFCED4C1"/>
      </top>
      <bottom style="double">
        <color rgb="FFCED4C1"/>
      </bottom>
      <diagonal/>
    </border>
    <border>
      <left/>
      <right style="thin">
        <color rgb="FFCED4C1"/>
      </right>
      <top style="thin">
        <color rgb="FFCED4C1"/>
      </top>
      <bottom style="double">
        <color rgb="FFCED4C1"/>
      </bottom>
      <diagonal/>
    </border>
    <border>
      <left style="thin">
        <color rgb="FFCED4C1"/>
      </left>
      <right/>
      <top style="thin">
        <color rgb="FFCED4C1"/>
      </top>
      <bottom style="double">
        <color rgb="FFCED4C1"/>
      </bottom>
      <diagonal/>
    </border>
  </borders>
  <cellStyleXfs count="15">
    <xf numFmtId="0" fontId="0" fillId="0" borderId="0"/>
    <xf numFmtId="0" fontId="1" fillId="0" borderId="0"/>
    <xf numFmtId="43" fontId="7" fillId="0" borderId="0" applyFont="0" applyFill="0" applyBorder="0" applyAlignment="0" applyProtection="0"/>
    <xf numFmtId="0" fontId="8" fillId="0" borderId="0"/>
    <xf numFmtId="0" fontId="8" fillId="0" borderId="0"/>
    <xf numFmtId="0" fontId="8" fillId="0" borderId="0"/>
    <xf numFmtId="0" fontId="1" fillId="0" borderId="0"/>
    <xf numFmtId="43" fontId="1" fillId="0" borderId="0" applyFont="0" applyFill="0" applyBorder="0" applyAlignment="0" applyProtection="0"/>
    <xf numFmtId="0" fontId="1" fillId="0" borderId="0"/>
    <xf numFmtId="0" fontId="8" fillId="0" borderId="0"/>
    <xf numFmtId="0" fontId="1" fillId="0" borderId="0"/>
    <xf numFmtId="0" fontId="8" fillId="0" borderId="0"/>
    <xf numFmtId="9" fontId="1" fillId="0" borderId="0" applyFont="0" applyFill="0" applyBorder="0" applyAlignment="0" applyProtection="0"/>
    <xf numFmtId="44" fontId="8" fillId="0" borderId="0" applyFont="0" applyFill="0" applyBorder="0" applyAlignment="0" applyProtection="0"/>
    <xf numFmtId="0" fontId="8" fillId="0" borderId="0"/>
  </cellStyleXfs>
  <cellXfs count="761">
    <xf numFmtId="0" fontId="0" fillId="0" borderId="0" xfId="0"/>
    <xf numFmtId="0" fontId="4" fillId="2" borderId="4" xfId="1" applyFont="1" applyFill="1" applyBorder="1" applyAlignment="1" applyProtection="1">
      <alignment vertical="center"/>
      <protection locked="0"/>
    </xf>
    <xf numFmtId="0" fontId="4" fillId="2" borderId="0" xfId="1" applyFont="1" applyFill="1" applyAlignment="1" applyProtection="1">
      <alignment vertical="center"/>
      <protection locked="0"/>
    </xf>
    <xf numFmtId="0" fontId="4" fillId="2" borderId="0" xfId="1" applyFont="1" applyFill="1" applyAlignment="1" applyProtection="1">
      <alignment vertical="center" wrapText="1"/>
      <protection locked="0"/>
    </xf>
    <xf numFmtId="4" fontId="4" fillId="2" borderId="0" xfId="1" applyNumberFormat="1" applyFont="1" applyFill="1" applyAlignment="1" applyProtection="1">
      <alignment vertical="center"/>
      <protection locked="0"/>
    </xf>
    <xf numFmtId="4" fontId="4" fillId="2" borderId="5" xfId="1" applyNumberFormat="1" applyFont="1" applyFill="1" applyBorder="1" applyAlignment="1" applyProtection="1">
      <alignment vertical="center"/>
      <protection locked="0"/>
    </xf>
    <xf numFmtId="4" fontId="6" fillId="0" borderId="0" xfId="1" applyNumberFormat="1" applyFont="1" applyAlignment="1" applyProtection="1">
      <alignment horizontal="right" vertical="center"/>
      <protection locked="0"/>
    </xf>
    <xf numFmtId="4" fontId="6" fillId="0" borderId="0" xfId="2" applyNumberFormat="1" applyFont="1" applyAlignment="1" applyProtection="1">
      <alignment horizontal="right" vertical="center"/>
      <protection locked="0"/>
    </xf>
    <xf numFmtId="4" fontId="6" fillId="2" borderId="0" xfId="1" applyNumberFormat="1" applyFont="1" applyFill="1" applyAlignment="1" applyProtection="1">
      <alignment horizontal="right" vertical="center"/>
      <protection locked="0"/>
    </xf>
    <xf numFmtId="4" fontId="6" fillId="2" borderId="5" xfId="1" applyNumberFormat="1" applyFont="1" applyFill="1" applyBorder="1" applyAlignment="1" applyProtection="1">
      <alignment horizontal="right" vertical="center"/>
      <protection locked="0"/>
    </xf>
    <xf numFmtId="0" fontId="8" fillId="0" borderId="6" xfId="1" applyFont="1" applyBorder="1" applyAlignment="1" applyProtection="1">
      <alignment horizontal="center" vertical="center"/>
      <protection locked="0"/>
    </xf>
    <xf numFmtId="0" fontId="8" fillId="0" borderId="0" xfId="1" applyFont="1" applyAlignment="1">
      <alignment vertical="center"/>
    </xf>
    <xf numFmtId="0" fontId="9" fillId="0" borderId="0" xfId="1" applyFont="1" applyAlignment="1">
      <alignment horizontal="center" vertical="center"/>
    </xf>
    <xf numFmtId="0" fontId="9" fillId="0" borderId="0" xfId="1" applyFont="1" applyAlignment="1">
      <alignment horizontal="center" vertical="center" wrapText="1"/>
    </xf>
    <xf numFmtId="4" fontId="9" fillId="0" borderId="0" xfId="1" applyNumberFormat="1" applyFont="1" applyAlignment="1">
      <alignment horizontal="center" vertical="center"/>
    </xf>
    <xf numFmtId="4" fontId="9" fillId="0" borderId="0" xfId="2" applyNumberFormat="1" applyFont="1" applyAlignment="1">
      <alignment horizontal="center" vertical="center"/>
    </xf>
    <xf numFmtId="4" fontId="9" fillId="2" borderId="0" xfId="1" applyNumberFormat="1" applyFont="1" applyFill="1" applyAlignment="1">
      <alignment horizontal="center" vertical="center"/>
    </xf>
    <xf numFmtId="0" fontId="6" fillId="3" borderId="28" xfId="1" applyFont="1" applyFill="1" applyBorder="1" applyAlignment="1">
      <alignment vertical="center"/>
    </xf>
    <xf numFmtId="0" fontId="6" fillId="3" borderId="29" xfId="1" applyFont="1" applyFill="1" applyBorder="1" applyAlignment="1">
      <alignment vertical="center"/>
    </xf>
    <xf numFmtId="0" fontId="3" fillId="3" borderId="29" xfId="1" applyFont="1" applyFill="1" applyBorder="1" applyAlignment="1">
      <alignment vertical="center"/>
    </xf>
    <xf numFmtId="0" fontId="6" fillId="3" borderId="29" xfId="1" applyFont="1" applyFill="1" applyBorder="1" applyAlignment="1">
      <alignment vertical="center" wrapText="1"/>
    </xf>
    <xf numFmtId="4" fontId="6" fillId="3" borderId="29" xfId="1" applyNumberFormat="1" applyFont="1" applyFill="1" applyBorder="1" applyAlignment="1">
      <alignment vertical="center"/>
    </xf>
    <xf numFmtId="0" fontId="5" fillId="0" borderId="0" xfId="1" applyFont="1" applyAlignment="1">
      <alignment vertical="center"/>
    </xf>
    <xf numFmtId="0" fontId="8" fillId="0" borderId="0" xfId="1" applyFont="1" applyAlignment="1">
      <alignment vertical="center" wrapText="1"/>
    </xf>
    <xf numFmtId="4" fontId="8" fillId="0" borderId="0" xfId="1" applyNumberFormat="1" applyFont="1" applyAlignment="1">
      <alignment vertical="center"/>
    </xf>
    <xf numFmtId="4" fontId="8" fillId="0" borderId="0" xfId="2" applyNumberFormat="1" applyFont="1" applyAlignment="1">
      <alignment vertical="center"/>
    </xf>
    <xf numFmtId="0" fontId="6" fillId="2" borderId="0" xfId="1" applyFont="1" applyFill="1" applyAlignment="1">
      <alignment horizontal="center" vertical="center"/>
    </xf>
    <xf numFmtId="0" fontId="6" fillId="2" borderId="0" xfId="1" applyFont="1" applyFill="1" applyAlignment="1">
      <alignment horizontal="center" vertical="center" wrapText="1"/>
    </xf>
    <xf numFmtId="4" fontId="6" fillId="2" borderId="0" xfId="1" applyNumberFormat="1" applyFont="1" applyFill="1" applyAlignment="1">
      <alignment horizontal="center" vertical="center"/>
    </xf>
    <xf numFmtId="0" fontId="13" fillId="3" borderId="23" xfId="0" applyFont="1" applyFill="1" applyBorder="1" applyAlignment="1">
      <alignment horizontal="left" vertical="center"/>
    </xf>
    <xf numFmtId="49" fontId="13" fillId="3" borderId="17" xfId="0" applyNumberFormat="1" applyFont="1" applyFill="1" applyBorder="1" applyAlignment="1">
      <alignment horizontal="left" vertical="center" wrapText="1"/>
    </xf>
    <xf numFmtId="0" fontId="13" fillId="3" borderId="17" xfId="0" applyFont="1" applyFill="1" applyBorder="1" applyAlignment="1">
      <alignment vertical="center" wrapText="1"/>
    </xf>
    <xf numFmtId="4" fontId="13" fillId="3" borderId="17" xfId="0" applyNumberFormat="1" applyFont="1" applyFill="1" applyBorder="1" applyAlignment="1">
      <alignment vertical="center" wrapText="1"/>
    </xf>
    <xf numFmtId="4" fontId="13" fillId="3" borderId="24" xfId="0" applyNumberFormat="1" applyFont="1" applyFill="1" applyBorder="1" applyAlignment="1">
      <alignment vertical="center" wrapText="1"/>
    </xf>
    <xf numFmtId="0" fontId="14" fillId="3" borderId="23" xfId="0" applyFont="1" applyFill="1" applyBorder="1" applyAlignment="1">
      <alignment horizontal="left" vertical="center"/>
    </xf>
    <xf numFmtId="49" fontId="14" fillId="3" borderId="17" xfId="0" applyNumberFormat="1" applyFont="1" applyFill="1" applyBorder="1" applyAlignment="1">
      <alignment horizontal="left" vertical="center" wrapText="1"/>
    </xf>
    <xf numFmtId="0" fontId="14" fillId="3" borderId="17" xfId="0" applyFont="1" applyFill="1" applyBorder="1" applyAlignment="1">
      <alignment vertical="center" wrapText="1"/>
    </xf>
    <xf numFmtId="4" fontId="14" fillId="3" borderId="17" xfId="0" applyNumberFormat="1" applyFont="1" applyFill="1" applyBorder="1" applyAlignment="1">
      <alignment vertical="center" wrapText="1"/>
    </xf>
    <xf numFmtId="0" fontId="14" fillId="4" borderId="23" xfId="0" applyFont="1" applyFill="1" applyBorder="1" applyAlignment="1">
      <alignment horizontal="left" vertical="center"/>
    </xf>
    <xf numFmtId="49" fontId="14" fillId="4" borderId="17" xfId="0" applyNumberFormat="1" applyFont="1" applyFill="1" applyBorder="1" applyAlignment="1">
      <alignment horizontal="left" vertical="center" wrapText="1"/>
    </xf>
    <xf numFmtId="0" fontId="14" fillId="4" borderId="17" xfId="0" applyFont="1" applyFill="1" applyBorder="1" applyAlignment="1">
      <alignment vertical="center" wrapText="1"/>
    </xf>
    <xf numFmtId="4" fontId="14" fillId="4" borderId="17" xfId="0" applyNumberFormat="1" applyFont="1" applyFill="1" applyBorder="1" applyAlignment="1">
      <alignment vertical="center" wrapText="1"/>
    </xf>
    <xf numFmtId="4" fontId="14" fillId="4" borderId="24" xfId="0" applyNumberFormat="1" applyFont="1" applyFill="1" applyBorder="1" applyAlignment="1">
      <alignment vertical="center" wrapText="1"/>
    </xf>
    <xf numFmtId="49" fontId="14" fillId="4" borderId="17" xfId="0" quotePrefix="1" applyNumberFormat="1" applyFont="1" applyFill="1" applyBorder="1" applyAlignment="1">
      <alignment horizontal="left" vertical="center" wrapText="1"/>
    </xf>
    <xf numFmtId="0" fontId="14" fillId="4" borderId="25" xfId="0" applyFont="1" applyFill="1" applyBorder="1" applyAlignment="1">
      <alignment horizontal="left" vertical="center"/>
    </xf>
    <xf numFmtId="49" fontId="14" fillId="4" borderId="26" xfId="0" applyNumberFormat="1" applyFont="1" applyFill="1" applyBorder="1" applyAlignment="1">
      <alignment horizontal="left" vertical="center" wrapText="1"/>
    </xf>
    <xf numFmtId="0" fontId="14" fillId="4" borderId="26" xfId="0" applyFont="1" applyFill="1" applyBorder="1" applyAlignment="1">
      <alignment vertical="center" wrapText="1"/>
    </xf>
    <xf numFmtId="4" fontId="14" fillId="4" borderId="26" xfId="0" applyNumberFormat="1" applyFont="1" applyFill="1" applyBorder="1" applyAlignment="1">
      <alignment vertical="center" wrapText="1"/>
    </xf>
    <xf numFmtId="4" fontId="14" fillId="4" borderId="27" xfId="0" applyNumberFormat="1" applyFont="1" applyFill="1" applyBorder="1" applyAlignment="1">
      <alignment vertical="center" wrapText="1"/>
    </xf>
    <xf numFmtId="0" fontId="4" fillId="5" borderId="4" xfId="3" applyNumberFormat="1" applyFont="1" applyFill="1" applyBorder="1" applyAlignment="1" applyProtection="1">
      <alignment horizontal="center" vertical="top"/>
    </xf>
    <xf numFmtId="0" fontId="8" fillId="0" borderId="0" xfId="3" applyFont="1" applyFill="1" applyBorder="1" applyAlignment="1" applyProtection="1">
      <alignment horizontal="center" wrapText="1"/>
    </xf>
    <xf numFmtId="0" fontId="8" fillId="5" borderId="0" xfId="3" applyFont="1" applyFill="1" applyBorder="1" applyAlignment="1" applyProtection="1">
      <alignment horizontal="right"/>
    </xf>
    <xf numFmtId="0" fontId="8" fillId="5" borderId="0" xfId="3" applyFont="1" applyFill="1" applyBorder="1" applyAlignment="1" applyProtection="1">
      <alignment horizontal="center"/>
    </xf>
    <xf numFmtId="0" fontId="4" fillId="5" borderId="5" xfId="3" applyFont="1" applyFill="1" applyBorder="1" applyAlignment="1" applyProtection="1">
      <alignment horizontal="center" vertical="top"/>
    </xf>
    <xf numFmtId="0" fontId="6" fillId="5" borderId="4" xfId="3" applyNumberFormat="1" applyFont="1" applyFill="1" applyBorder="1" applyAlignment="1" applyProtection="1">
      <alignment horizontal="left" vertical="top"/>
    </xf>
    <xf numFmtId="0" fontId="6" fillId="5" borderId="0" xfId="3" applyNumberFormat="1" applyFont="1" applyFill="1" applyBorder="1" applyAlignment="1" applyProtection="1">
      <alignment horizontal="left" vertical="top"/>
      <protection locked="0"/>
    </xf>
    <xf numFmtId="0" fontId="11" fillId="5" borderId="0" xfId="3" applyFont="1" applyFill="1" applyBorder="1" applyAlignment="1" applyProtection="1">
      <alignment horizontal="right" vertical="top"/>
    </xf>
    <xf numFmtId="0" fontId="6" fillId="5" borderId="0" xfId="3" applyFont="1" applyFill="1" applyBorder="1" applyAlignment="1" applyProtection="1">
      <alignment horizontal="right" vertical="top"/>
    </xf>
    <xf numFmtId="0" fontId="6" fillId="5" borderId="0" xfId="3" applyFont="1" applyFill="1" applyBorder="1" applyAlignment="1" applyProtection="1">
      <alignment horizontal="right" vertical="top"/>
      <protection locked="0"/>
    </xf>
    <xf numFmtId="0" fontId="8" fillId="0" borderId="5" xfId="3" applyBorder="1" applyAlignment="1" applyProtection="1">
      <protection locked="0"/>
    </xf>
    <xf numFmtId="0" fontId="9" fillId="5" borderId="6" xfId="3" applyNumberFormat="1" applyFont="1" applyFill="1" applyBorder="1" applyAlignment="1" applyProtection="1">
      <alignment horizontal="center" vertical="top"/>
    </xf>
    <xf numFmtId="0" fontId="9" fillId="0" borderId="7" xfId="3" applyFont="1" applyFill="1" applyBorder="1" applyAlignment="1" applyProtection="1">
      <alignment horizontal="center" vertical="top" wrapText="1"/>
    </xf>
    <xf numFmtId="0" fontId="9" fillId="5" borderId="7" xfId="3" applyFont="1" applyFill="1" applyBorder="1" applyAlignment="1" applyProtection="1">
      <alignment horizontal="right" vertical="top"/>
    </xf>
    <xf numFmtId="0" fontId="9" fillId="5" borderId="7" xfId="3" applyFont="1" applyFill="1" applyBorder="1" applyAlignment="1" applyProtection="1">
      <alignment horizontal="center" vertical="top"/>
    </xf>
    <xf numFmtId="0" fontId="5" fillId="5" borderId="8" xfId="3" applyFont="1" applyFill="1" applyBorder="1" applyAlignment="1" applyProtection="1">
      <alignment horizontal="right" vertical="top"/>
    </xf>
    <xf numFmtId="0" fontId="9" fillId="5" borderId="0" xfId="3" applyNumberFormat="1" applyFont="1" applyFill="1" applyBorder="1" applyAlignment="1" applyProtection="1">
      <alignment horizontal="center" vertical="top"/>
    </xf>
    <xf numFmtId="0" fontId="9" fillId="0" borderId="0" xfId="3" applyFont="1" applyFill="1" applyBorder="1" applyAlignment="1" applyProtection="1">
      <alignment horizontal="center" vertical="top" wrapText="1"/>
    </xf>
    <xf numFmtId="0" fontId="9" fillId="5" borderId="0" xfId="3" applyFont="1" applyFill="1" applyBorder="1" applyAlignment="1" applyProtection="1">
      <alignment horizontal="right" vertical="top"/>
    </xf>
    <xf numFmtId="0" fontId="9" fillId="5" borderId="0" xfId="3" applyFont="1" applyFill="1" applyBorder="1" applyAlignment="1" applyProtection="1">
      <alignment horizontal="center" vertical="top"/>
    </xf>
    <xf numFmtId="0" fontId="12" fillId="3" borderId="17" xfId="3" applyNumberFormat="1" applyFont="1" applyFill="1" applyBorder="1" applyAlignment="1" applyProtection="1">
      <alignment horizontal="center" wrapText="1"/>
    </xf>
    <xf numFmtId="0" fontId="12" fillId="3" borderId="17" xfId="3" applyFont="1" applyFill="1" applyBorder="1" applyAlignment="1" applyProtection="1"/>
    <xf numFmtId="4" fontId="12" fillId="3" borderId="33" xfId="3" applyNumberFormat="1" applyFont="1" applyFill="1" applyBorder="1" applyAlignment="1" applyProtection="1">
      <alignment horizontal="right" wrapText="1"/>
    </xf>
    <xf numFmtId="4" fontId="12" fillId="3" borderId="34" xfId="3" applyNumberFormat="1" applyFont="1" applyFill="1" applyBorder="1" applyAlignment="1" applyProtection="1">
      <alignment horizontal="center" wrapText="1"/>
    </xf>
    <xf numFmtId="0" fontId="12" fillId="3" borderId="35" xfId="3" applyNumberFormat="1" applyFont="1" applyFill="1" applyBorder="1" applyAlignment="1" applyProtection="1">
      <alignment horizontal="center" wrapText="1"/>
    </xf>
    <xf numFmtId="0" fontId="12" fillId="3" borderId="35" xfId="3" applyFont="1" applyFill="1" applyBorder="1" applyAlignment="1" applyProtection="1">
      <alignment horizontal="left"/>
    </xf>
    <xf numFmtId="4" fontId="12" fillId="3" borderId="35" xfId="3" applyNumberFormat="1" applyFont="1" applyFill="1" applyBorder="1" applyAlignment="1" applyProtection="1">
      <alignment wrapText="1"/>
    </xf>
    <xf numFmtId="0" fontId="10" fillId="0" borderId="35" xfId="3" applyNumberFormat="1" applyFont="1" applyBorder="1" applyAlignment="1" applyProtection="1">
      <alignment horizontal="center" wrapText="1"/>
    </xf>
    <xf numFmtId="4" fontId="10" fillId="0" borderId="35" xfId="3" applyNumberFormat="1" applyFont="1" applyFill="1" applyBorder="1" applyAlignment="1" applyProtection="1">
      <alignment wrapText="1"/>
    </xf>
    <xf numFmtId="4" fontId="10" fillId="0" borderId="33" xfId="3" applyNumberFormat="1" applyFont="1" applyBorder="1" applyAlignment="1" applyProtection="1">
      <alignment horizontal="right" wrapText="1"/>
      <protection locked="0"/>
    </xf>
    <xf numFmtId="4" fontId="10" fillId="0" borderId="34" xfId="3" applyNumberFormat="1" applyFont="1" applyBorder="1" applyAlignment="1" applyProtection="1">
      <alignment horizontal="right" wrapText="1"/>
      <protection locked="0"/>
    </xf>
    <xf numFmtId="4" fontId="10" fillId="3" borderId="34" xfId="3" applyNumberFormat="1" applyFont="1" applyFill="1" applyBorder="1" applyAlignment="1" applyProtection="1">
      <alignment horizontal="right" wrapText="1"/>
    </xf>
    <xf numFmtId="0" fontId="10" fillId="5" borderId="35" xfId="3" applyNumberFormat="1" applyFont="1" applyFill="1" applyBorder="1" applyAlignment="1" applyProtection="1">
      <alignment horizontal="center" wrapText="1"/>
    </xf>
    <xf numFmtId="4" fontId="10" fillId="5" borderId="35" xfId="3" applyNumberFormat="1" applyFont="1" applyFill="1" applyBorder="1" applyAlignment="1" applyProtection="1">
      <alignment wrapText="1"/>
    </xf>
    <xf numFmtId="4" fontId="10" fillId="5" borderId="34" xfId="3" applyNumberFormat="1" applyFont="1" applyFill="1" applyBorder="1" applyAlignment="1" applyProtection="1">
      <alignment horizontal="right" wrapText="1"/>
      <protection locked="0"/>
    </xf>
    <xf numFmtId="0" fontId="12" fillId="3" borderId="35" xfId="3" applyFont="1" applyFill="1" applyBorder="1" applyAlignment="1" applyProtection="1"/>
    <xf numFmtId="4" fontId="12" fillId="3" borderId="34" xfId="3" applyNumberFormat="1" applyFont="1" applyFill="1" applyBorder="1" applyAlignment="1" applyProtection="1">
      <alignment horizontal="right" wrapText="1"/>
    </xf>
    <xf numFmtId="4" fontId="12" fillId="3" borderId="35" xfId="3" applyNumberFormat="1" applyFont="1" applyFill="1" applyBorder="1" applyAlignment="1" applyProtection="1">
      <alignment horizontal="right" wrapText="1"/>
    </xf>
    <xf numFmtId="4" fontId="12" fillId="3" borderId="35" xfId="3" applyNumberFormat="1" applyFont="1" applyFill="1" applyBorder="1" applyAlignment="1" applyProtection="1">
      <alignment horizontal="left" wrapText="1"/>
    </xf>
    <xf numFmtId="0" fontId="12" fillId="3" borderId="35" xfId="3" applyFont="1" applyFill="1" applyBorder="1" applyAlignment="1" applyProtection="1">
      <alignment vertical="center"/>
    </xf>
    <xf numFmtId="0" fontId="10" fillId="0" borderId="35" xfId="3" applyNumberFormat="1" applyFont="1" applyFill="1" applyBorder="1" applyAlignment="1" applyProtection="1">
      <alignment horizontal="center" wrapText="1"/>
    </xf>
    <xf numFmtId="4" fontId="10" fillId="0" borderId="35" xfId="3" applyNumberFormat="1" applyFont="1" applyFill="1" applyBorder="1" applyAlignment="1" applyProtection="1">
      <alignment horizontal="left" wrapText="1"/>
    </xf>
    <xf numFmtId="4" fontId="10" fillId="3" borderId="34" xfId="3" applyNumberFormat="1" applyFont="1" applyFill="1" applyBorder="1" applyAlignment="1" applyProtection="1">
      <alignment horizontal="center" wrapText="1"/>
    </xf>
    <xf numFmtId="0" fontId="6" fillId="3" borderId="35" xfId="3" applyFont="1" applyFill="1" applyBorder="1" applyAlignment="1" applyProtection="1"/>
    <xf numFmtId="4" fontId="10" fillId="0" borderId="33" xfId="3" applyNumberFormat="1" applyFont="1" applyFill="1" applyBorder="1" applyAlignment="1" applyProtection="1">
      <alignment horizontal="right" wrapText="1"/>
      <protection locked="0"/>
    </xf>
    <xf numFmtId="1" fontId="12" fillId="3" borderId="35" xfId="3" applyNumberFormat="1" applyFont="1" applyFill="1" applyBorder="1" applyAlignment="1" applyProtection="1">
      <alignment horizontal="center" wrapText="1"/>
    </xf>
    <xf numFmtId="1" fontId="10" fillId="0" borderId="35" xfId="3" applyNumberFormat="1" applyFont="1" applyBorder="1" applyAlignment="1" applyProtection="1">
      <alignment horizontal="center" wrapText="1"/>
    </xf>
    <xf numFmtId="0" fontId="16" fillId="0" borderId="35" xfId="3" applyFont="1" applyFill="1" applyBorder="1" applyAlignment="1" applyProtection="1">
      <alignment horizontal="left"/>
    </xf>
    <xf numFmtId="0" fontId="17" fillId="3" borderId="35" xfId="3" applyFont="1" applyFill="1" applyBorder="1" applyAlignment="1" applyProtection="1">
      <alignment vertical="center"/>
    </xf>
    <xf numFmtId="0" fontId="17" fillId="3" borderId="35" xfId="3" applyFont="1" applyFill="1" applyBorder="1" applyAlignment="1" applyProtection="1"/>
    <xf numFmtId="0" fontId="17" fillId="3" borderId="35" xfId="3" applyFont="1" applyFill="1" applyBorder="1" applyAlignment="1" applyProtection="1">
      <alignment horizontal="left"/>
    </xf>
    <xf numFmtId="1" fontId="10" fillId="0" borderId="35" xfId="3" applyNumberFormat="1" applyFont="1" applyFill="1" applyBorder="1" applyAlignment="1" applyProtection="1">
      <alignment horizontal="center" wrapText="1"/>
    </xf>
    <xf numFmtId="4" fontId="12" fillId="3" borderId="36" xfId="3" applyNumberFormat="1" applyFont="1" applyFill="1" applyBorder="1" applyAlignment="1" applyProtection="1">
      <alignment horizontal="center" wrapText="1"/>
    </xf>
    <xf numFmtId="4" fontId="12" fillId="3" borderId="37" xfId="3" applyNumberFormat="1" applyFont="1" applyFill="1" applyBorder="1" applyAlignment="1" applyProtection="1">
      <alignment horizontal="center" wrapText="1"/>
    </xf>
    <xf numFmtId="1" fontId="10" fillId="0" borderId="17" xfId="3" applyNumberFormat="1" applyFont="1" applyBorder="1" applyAlignment="1" applyProtection="1">
      <alignment horizontal="center" wrapText="1"/>
    </xf>
    <xf numFmtId="4" fontId="10" fillId="0" borderId="17" xfId="3" applyNumberFormat="1" applyFont="1" applyFill="1" applyBorder="1" applyAlignment="1" applyProtection="1">
      <alignment horizontal="left" wrapText="1"/>
    </xf>
    <xf numFmtId="4" fontId="10" fillId="3" borderId="36" xfId="3" applyNumberFormat="1" applyFont="1" applyFill="1" applyBorder="1" applyAlignment="1" applyProtection="1">
      <alignment horizontal="center" wrapText="1"/>
    </xf>
    <xf numFmtId="4" fontId="12" fillId="3" borderId="37" xfId="3" applyNumberFormat="1" applyFont="1" applyFill="1" applyBorder="1" applyAlignment="1" applyProtection="1">
      <alignment horizontal="right" wrapText="1"/>
    </xf>
    <xf numFmtId="4" fontId="12" fillId="0" borderId="38" xfId="3" applyNumberFormat="1" applyFont="1" applyBorder="1" applyAlignment="1" applyProtection="1">
      <alignment horizontal="right" wrapText="1"/>
    </xf>
    <xf numFmtId="4" fontId="12" fillId="0" borderId="38" xfId="3" applyNumberFormat="1" applyFont="1" applyFill="1" applyBorder="1" applyAlignment="1" applyProtection="1">
      <alignment horizontal="right" wrapText="1"/>
    </xf>
    <xf numFmtId="4" fontId="12" fillId="3" borderId="38" xfId="3" applyNumberFormat="1" applyFont="1" applyFill="1" applyBorder="1" applyAlignment="1" applyProtection="1">
      <alignment horizontal="right" wrapText="1"/>
    </xf>
    <xf numFmtId="4" fontId="12" fillId="3" borderId="39" xfId="3" applyNumberFormat="1" applyFont="1" applyFill="1" applyBorder="1" applyAlignment="1" applyProtection="1">
      <alignment horizontal="right" wrapText="1"/>
    </xf>
    <xf numFmtId="4" fontId="12" fillId="3" borderId="38" xfId="3" applyNumberFormat="1" applyFont="1" applyFill="1" applyBorder="1" applyAlignment="1" applyProtection="1">
      <alignment horizontal="center" wrapText="1"/>
    </xf>
    <xf numFmtId="49" fontId="10" fillId="0" borderId="0" xfId="3" applyNumberFormat="1" applyFont="1" applyFill="1" applyBorder="1" applyAlignment="1">
      <alignment horizontal="right"/>
    </xf>
    <xf numFmtId="49" fontId="10" fillId="0" borderId="0" xfId="3" applyNumberFormat="1" applyFont="1" applyFill="1" applyBorder="1" applyAlignment="1">
      <alignment horizontal="left" wrapText="1"/>
    </xf>
    <xf numFmtId="4" fontId="8" fillId="0" borderId="0" xfId="3" applyNumberFormat="1" applyFont="1" applyFill="1" applyBorder="1" applyAlignment="1">
      <alignment horizontal="right"/>
    </xf>
    <xf numFmtId="0" fontId="19" fillId="4" borderId="0" xfId="4" applyFont="1" applyFill="1" applyBorder="1" applyAlignment="1" applyProtection="1">
      <alignment horizontal="center" vertical="center" wrapText="1"/>
    </xf>
    <xf numFmtId="0" fontId="19" fillId="4" borderId="6" xfId="4" applyFont="1" applyFill="1" applyBorder="1" applyAlignment="1" applyProtection="1">
      <alignment vertical="center"/>
    </xf>
    <xf numFmtId="0" fontId="19" fillId="4" borderId="7" xfId="4" applyFont="1" applyFill="1" applyBorder="1" applyAlignment="1" applyProtection="1">
      <alignment vertical="center"/>
    </xf>
    <xf numFmtId="0" fontId="19" fillId="4" borderId="8" xfId="4" applyFont="1" applyFill="1" applyBorder="1" applyAlignment="1" applyProtection="1">
      <alignment vertical="center"/>
    </xf>
    <xf numFmtId="0" fontId="2" fillId="0" borderId="30" xfId="0" applyFont="1" applyBorder="1" applyAlignment="1">
      <alignment vertical="center"/>
    </xf>
    <xf numFmtId="43" fontId="0" fillId="0" borderId="10" xfId="0" applyNumberFormat="1" applyBorder="1"/>
    <xf numFmtId="43" fontId="0" fillId="0" borderId="14" xfId="0" applyNumberFormat="1" applyBorder="1"/>
    <xf numFmtId="0" fontId="2" fillId="0" borderId="31" xfId="0" applyFont="1" applyBorder="1" applyAlignment="1">
      <alignment vertical="center"/>
    </xf>
    <xf numFmtId="43" fontId="0" fillId="0" borderId="16" xfId="0" applyNumberFormat="1" applyBorder="1"/>
    <xf numFmtId="43" fontId="0" fillId="0" borderId="18" xfId="0" applyNumberFormat="1" applyBorder="1"/>
    <xf numFmtId="0" fontId="2" fillId="0" borderId="31" xfId="0" applyFont="1" applyBorder="1" applyAlignment="1">
      <alignment vertical="center" wrapText="1"/>
    </xf>
    <xf numFmtId="0" fontId="2" fillId="0" borderId="32" xfId="0" applyFont="1" applyBorder="1" applyAlignment="1">
      <alignment vertical="center"/>
    </xf>
    <xf numFmtId="43" fontId="0" fillId="0" borderId="20" xfId="0" applyNumberFormat="1" applyBorder="1"/>
    <xf numFmtId="43" fontId="0" fillId="0" borderId="22" xfId="0" applyNumberFormat="1" applyBorder="1"/>
    <xf numFmtId="0" fontId="2" fillId="0" borderId="28" xfId="0" applyFont="1" applyFill="1" applyBorder="1" applyAlignment="1">
      <alignment vertical="center"/>
    </xf>
    <xf numFmtId="43" fontId="0" fillId="0" borderId="29" xfId="0" applyNumberFormat="1" applyBorder="1"/>
    <xf numFmtId="43" fontId="0" fillId="0" borderId="46" xfId="0" applyNumberFormat="1" applyBorder="1"/>
    <xf numFmtId="0" fontId="19" fillId="4" borderId="4" xfId="4" applyFont="1" applyFill="1" applyBorder="1" applyAlignment="1" applyProtection="1">
      <alignment horizontal="center" vertical="center" wrapText="1"/>
    </xf>
    <xf numFmtId="0" fontId="6" fillId="4" borderId="0" xfId="3" applyNumberFormat="1" applyFont="1" applyFill="1" applyBorder="1" applyAlignment="1" applyProtection="1">
      <alignment horizontal="left" vertical="top"/>
      <protection locked="0"/>
    </xf>
    <xf numFmtId="4" fontId="10" fillId="4" borderId="1" xfId="4" applyNumberFormat="1" applyFont="1" applyFill="1" applyBorder="1" applyAlignment="1">
      <alignment horizontal="right" vertical="center" wrapText="1"/>
    </xf>
    <xf numFmtId="4" fontId="10" fillId="4" borderId="9" xfId="4" applyNumberFormat="1" applyFont="1" applyFill="1" applyBorder="1" applyAlignment="1">
      <alignment vertical="center" wrapText="1"/>
    </xf>
    <xf numFmtId="43" fontId="10" fillId="4" borderId="10" xfId="4" applyNumberFormat="1" applyFont="1" applyFill="1" applyBorder="1" applyAlignment="1">
      <alignment vertical="center" wrapText="1"/>
    </xf>
    <xf numFmtId="43" fontId="10" fillId="4" borderId="14" xfId="4" applyNumberFormat="1" applyFont="1" applyFill="1" applyBorder="1" applyAlignment="1">
      <alignment vertical="center" wrapText="1"/>
    </xf>
    <xf numFmtId="4" fontId="10" fillId="4" borderId="4" xfId="4" applyNumberFormat="1" applyFont="1" applyFill="1" applyBorder="1" applyAlignment="1">
      <alignment horizontal="right" vertical="center" wrapText="1"/>
    </xf>
    <xf numFmtId="4" fontId="10" fillId="4" borderId="15" xfId="4" applyNumberFormat="1" applyFont="1" applyFill="1" applyBorder="1" applyAlignment="1">
      <alignment vertical="center" wrapText="1"/>
    </xf>
    <xf numFmtId="43" fontId="10" fillId="4" borderId="16" xfId="4" applyNumberFormat="1" applyFont="1" applyFill="1" applyBorder="1" applyAlignment="1">
      <alignment vertical="center" wrapText="1"/>
    </xf>
    <xf numFmtId="43" fontId="10" fillId="4" borderId="18" xfId="4" applyNumberFormat="1" applyFont="1" applyFill="1" applyBorder="1" applyAlignment="1">
      <alignment vertical="center" wrapText="1"/>
    </xf>
    <xf numFmtId="4" fontId="10" fillId="4" borderId="15" xfId="4" applyNumberFormat="1" applyFont="1" applyFill="1" applyBorder="1" applyAlignment="1">
      <alignment horizontal="left" vertical="center" wrapText="1"/>
    </xf>
    <xf numFmtId="4" fontId="10" fillId="4" borderId="48" xfId="4" applyNumberFormat="1" applyFont="1" applyFill="1" applyBorder="1" applyAlignment="1">
      <alignment horizontal="right" vertical="center" wrapText="1"/>
    </xf>
    <xf numFmtId="4" fontId="10" fillId="4" borderId="49" xfId="4" applyNumberFormat="1" applyFont="1" applyFill="1" applyBorder="1" applyAlignment="1">
      <alignment vertical="center" wrapText="1"/>
    </xf>
    <xf numFmtId="43" fontId="10" fillId="4" borderId="50" xfId="4" applyNumberFormat="1" applyFont="1" applyFill="1" applyBorder="1" applyAlignment="1">
      <alignment vertical="center" wrapText="1"/>
    </xf>
    <xf numFmtId="43" fontId="10" fillId="4" borderId="51" xfId="4" applyNumberFormat="1" applyFont="1" applyFill="1" applyBorder="1" applyAlignment="1">
      <alignment vertical="center" wrapText="1"/>
    </xf>
    <xf numFmtId="43" fontId="12" fillId="4" borderId="53" xfId="4" applyNumberFormat="1" applyFont="1" applyFill="1" applyBorder="1" applyAlignment="1">
      <alignment horizontal="center" vertical="center" wrapText="1"/>
    </xf>
    <xf numFmtId="43" fontId="12" fillId="4" borderId="54" xfId="4" applyNumberFormat="1" applyFont="1" applyFill="1" applyBorder="1" applyAlignment="1">
      <alignment horizontal="center" vertical="center" wrapText="1"/>
    </xf>
    <xf numFmtId="4" fontId="8" fillId="4" borderId="0" xfId="4" applyNumberFormat="1" applyFill="1" applyAlignment="1"/>
    <xf numFmtId="0" fontId="19" fillId="5" borderId="6" xfId="5" applyFont="1" applyFill="1" applyBorder="1" applyAlignment="1">
      <alignment vertical="center"/>
    </xf>
    <xf numFmtId="0" fontId="19" fillId="5" borderId="7" xfId="5" applyFont="1" applyFill="1" applyBorder="1" applyAlignment="1">
      <alignment vertical="center"/>
    </xf>
    <xf numFmtId="0" fontId="19" fillId="5" borderId="7" xfId="5" applyFont="1" applyFill="1" applyBorder="1" applyAlignment="1" applyProtection="1">
      <alignment vertical="center"/>
    </xf>
    <xf numFmtId="0" fontId="19" fillId="5" borderId="8" xfId="5" applyFont="1" applyFill="1" applyBorder="1" applyAlignment="1" applyProtection="1">
      <alignment horizontal="right" vertical="center"/>
    </xf>
    <xf numFmtId="0" fontId="20" fillId="5" borderId="0" xfId="5" applyFont="1" applyFill="1" applyAlignment="1">
      <alignment vertical="center"/>
    </xf>
    <xf numFmtId="0" fontId="20" fillId="0" borderId="0" xfId="5" applyFont="1" applyAlignment="1">
      <alignment vertical="center"/>
    </xf>
    <xf numFmtId="49" fontId="17" fillId="5" borderId="1" xfId="6" applyNumberFormat="1" applyFont="1" applyFill="1" applyBorder="1" applyAlignment="1">
      <alignment horizontal="right" vertical="center"/>
    </xf>
    <xf numFmtId="49" fontId="17" fillId="5" borderId="9" xfId="6" applyNumberFormat="1" applyFont="1" applyFill="1" applyBorder="1" applyAlignment="1">
      <alignment horizontal="left" vertical="center"/>
    </xf>
    <xf numFmtId="43" fontId="12" fillId="0" borderId="10" xfId="5" applyNumberFormat="1" applyFont="1" applyBorder="1" applyAlignment="1">
      <alignment horizontal="center" vertical="center" wrapText="1"/>
    </xf>
    <xf numFmtId="49" fontId="16" fillId="5" borderId="4" xfId="6" applyNumberFormat="1" applyFont="1" applyFill="1" applyBorder="1" applyAlignment="1">
      <alignment horizontal="right" vertical="center"/>
    </xf>
    <xf numFmtId="49" fontId="16" fillId="5" borderId="15" xfId="6" applyNumberFormat="1" applyFont="1" applyFill="1" applyBorder="1" applyAlignment="1">
      <alignment horizontal="left" vertical="center"/>
    </xf>
    <xf numFmtId="43" fontId="10" fillId="0" borderId="16" xfId="5" applyNumberFormat="1" applyFont="1" applyBorder="1" applyAlignment="1">
      <alignment horizontal="center" vertical="center" wrapText="1"/>
    </xf>
    <xf numFmtId="43" fontId="10" fillId="0" borderId="18" xfId="5" applyNumberFormat="1" applyFont="1" applyBorder="1" applyAlignment="1">
      <alignment horizontal="center" vertical="center" wrapText="1"/>
    </xf>
    <xf numFmtId="49" fontId="16" fillId="5" borderId="15" xfId="6" applyNumberFormat="1" applyFont="1" applyFill="1" applyBorder="1" applyAlignment="1">
      <alignment horizontal="left" vertical="center" wrapText="1"/>
    </xf>
    <xf numFmtId="49" fontId="17" fillId="5" borderId="4" xfId="6" applyNumberFormat="1" applyFont="1" applyFill="1" applyBorder="1" applyAlignment="1">
      <alignment horizontal="right" vertical="center"/>
    </xf>
    <xf numFmtId="49" fontId="17" fillId="5" borderId="15" xfId="6" applyNumberFormat="1" applyFont="1" applyFill="1" applyBorder="1" applyAlignment="1">
      <alignment horizontal="left" vertical="center" wrapText="1"/>
    </xf>
    <xf numFmtId="43" fontId="12" fillId="0" borderId="16" xfId="5" applyNumberFormat="1" applyFont="1" applyBorder="1" applyAlignment="1">
      <alignment horizontal="center" vertical="center" wrapText="1"/>
    </xf>
    <xf numFmtId="49" fontId="17" fillId="5" borderId="4" xfId="6" applyNumberFormat="1" applyFont="1" applyFill="1" applyBorder="1" applyAlignment="1">
      <alignment horizontal="right" vertical="top"/>
    </xf>
    <xf numFmtId="43" fontId="12" fillId="0" borderId="58" xfId="5" applyNumberFormat="1" applyFont="1" applyBorder="1" applyAlignment="1">
      <alignment horizontal="center" vertical="center" wrapText="1"/>
    </xf>
    <xf numFmtId="0" fontId="0" fillId="0" borderId="0" xfId="0" applyAlignment="1">
      <alignment horizontal="right"/>
    </xf>
    <xf numFmtId="0" fontId="22" fillId="0" borderId="0" xfId="0" applyFont="1" applyAlignment="1">
      <alignment horizontal="left"/>
    </xf>
    <xf numFmtId="0" fontId="0" fillId="0" borderId="59" xfId="0" applyBorder="1" applyAlignment="1">
      <alignment horizontal="center"/>
    </xf>
    <xf numFmtId="0" fontId="0" fillId="0" borderId="59" xfId="0" applyBorder="1"/>
    <xf numFmtId="0" fontId="24" fillId="6" borderId="59" xfId="0" applyFont="1" applyFill="1" applyBorder="1" applyAlignment="1">
      <alignment horizontal="center" vertical="center" wrapText="1"/>
    </xf>
    <xf numFmtId="0" fontId="0" fillId="0" borderId="0" xfId="0" applyAlignment="1">
      <alignment horizontal="left" vertical="center" wrapText="1"/>
    </xf>
    <xf numFmtId="14" fontId="22" fillId="0" borderId="0" xfId="0" applyNumberFormat="1" applyFont="1" applyAlignment="1">
      <alignment horizontal="left"/>
    </xf>
    <xf numFmtId="0" fontId="25" fillId="0" borderId="0" xfId="8" applyFont="1" applyAlignment="1">
      <alignment vertical="center"/>
    </xf>
    <xf numFmtId="0" fontId="6" fillId="0" borderId="0" xfId="9" applyFont="1" applyAlignment="1"/>
    <xf numFmtId="0" fontId="25" fillId="0" borderId="0" xfId="8" applyFont="1" applyBorder="1" applyAlignment="1">
      <alignment vertical="center" wrapText="1"/>
    </xf>
    <xf numFmtId="0" fontId="8" fillId="0" borderId="0" xfId="9"/>
    <xf numFmtId="0" fontId="8" fillId="0" borderId="0" xfId="9" applyFill="1"/>
    <xf numFmtId="49" fontId="8" fillId="0" borderId="0" xfId="9" applyNumberFormat="1" applyBorder="1" applyAlignment="1">
      <alignment horizontal="right"/>
    </xf>
    <xf numFmtId="164" fontId="25" fillId="0" borderId="0" xfId="8" applyNumberFormat="1" applyFont="1" applyBorder="1" applyAlignment="1">
      <alignment horizontal="center" vertical="center"/>
    </xf>
    <xf numFmtId="49" fontId="8" fillId="0" borderId="0" xfId="9" applyNumberFormat="1" applyBorder="1" applyAlignment="1">
      <alignment horizontal="center"/>
    </xf>
    <xf numFmtId="49" fontId="26" fillId="0" borderId="0" xfId="9" applyNumberFormat="1" applyFont="1" applyFill="1" applyBorder="1" applyAlignment="1">
      <alignment horizontal="left"/>
    </xf>
    <xf numFmtId="49" fontId="26" fillId="0" borderId="0" xfId="9" applyNumberFormat="1" applyFont="1" applyBorder="1" applyAlignment="1">
      <alignment horizontal="left"/>
    </xf>
    <xf numFmtId="49" fontId="8" fillId="0" borderId="0" xfId="9" applyNumberFormat="1" applyBorder="1" applyAlignment="1"/>
    <xf numFmtId="0" fontId="25" fillId="0" borderId="0" xfId="8" applyFont="1" applyAlignment="1">
      <alignment horizontal="right" vertical="center"/>
    </xf>
    <xf numFmtId="164" fontId="25" fillId="0" borderId="0" xfId="8" applyNumberFormat="1" applyFont="1" applyAlignment="1">
      <alignment horizontal="left" vertical="center"/>
    </xf>
    <xf numFmtId="0" fontId="12" fillId="0" borderId="0" xfId="8" applyFont="1" applyAlignment="1">
      <alignment vertical="center"/>
    </xf>
    <xf numFmtId="0" fontId="12" fillId="7" borderId="35" xfId="8" applyFont="1" applyFill="1" applyBorder="1" applyAlignment="1">
      <alignment horizontal="center" vertical="center" wrapText="1"/>
    </xf>
    <xf numFmtId="0" fontId="12" fillId="7" borderId="78" xfId="8" applyFont="1" applyFill="1" applyBorder="1" applyAlignment="1">
      <alignment horizontal="center" vertical="center" wrapText="1"/>
    </xf>
    <xf numFmtId="164" fontId="25" fillId="0" borderId="80" xfId="8" applyNumberFormat="1" applyFont="1" applyBorder="1" applyAlignment="1">
      <alignment horizontal="center" vertical="center"/>
    </xf>
    <xf numFmtId="164" fontId="25" fillId="0" borderId="35" xfId="8" applyNumberFormat="1" applyFont="1" applyBorder="1" applyAlignment="1">
      <alignment horizontal="center" vertical="center"/>
    </xf>
    <xf numFmtId="164" fontId="25" fillId="0" borderId="77" xfId="8" applyNumberFormat="1" applyFont="1" applyBorder="1" applyAlignment="1">
      <alignment horizontal="center" vertical="center"/>
    </xf>
    <xf numFmtId="164" fontId="25" fillId="0" borderId="81" xfId="8" applyNumberFormat="1" applyFont="1" applyBorder="1" applyAlignment="1">
      <alignment horizontal="center" vertical="center"/>
    </xf>
    <xf numFmtId="49" fontId="14" fillId="0" borderId="35" xfId="9" applyNumberFormat="1" applyFont="1" applyFill="1" applyBorder="1" applyAlignment="1">
      <alignment horizontal="center" vertical="center"/>
    </xf>
    <xf numFmtId="49" fontId="14" fillId="0" borderId="35" xfId="9" applyNumberFormat="1" applyFont="1" applyFill="1" applyBorder="1" applyAlignment="1">
      <alignment horizontal="left" vertical="center" wrapText="1"/>
    </xf>
    <xf numFmtId="0" fontId="27" fillId="0" borderId="35" xfId="0" applyFont="1" applyBorder="1" applyAlignment="1">
      <alignment horizontal="left" vertical="center" wrapText="1"/>
    </xf>
    <xf numFmtId="2" fontId="27" fillId="0" borderId="35" xfId="0" applyNumberFormat="1" applyFont="1" applyFill="1" applyBorder="1" applyAlignment="1">
      <alignment vertical="center" wrapText="1"/>
    </xf>
    <xf numFmtId="49" fontId="14" fillId="0" borderId="35" xfId="9" applyNumberFormat="1" applyFont="1" applyFill="1" applyBorder="1" applyAlignment="1">
      <alignment horizontal="center" vertical="center" wrapText="1"/>
    </xf>
    <xf numFmtId="2" fontId="27" fillId="0" borderId="35" xfId="0" applyNumberFormat="1" applyFont="1" applyBorder="1" applyAlignment="1">
      <alignment vertical="center" wrapText="1"/>
    </xf>
    <xf numFmtId="2" fontId="14" fillId="4" borderId="35" xfId="9" applyNumberFormat="1" applyFont="1" applyFill="1" applyBorder="1" applyAlignment="1">
      <alignment vertical="center"/>
    </xf>
    <xf numFmtId="2" fontId="14" fillId="0" borderId="35" xfId="9" applyNumberFormat="1" applyFont="1" applyFill="1" applyBorder="1" applyAlignment="1"/>
    <xf numFmtId="49" fontId="14" fillId="0" borderId="35" xfId="9" applyNumberFormat="1" applyFont="1" applyFill="1" applyBorder="1" applyAlignment="1">
      <alignment vertical="center"/>
    </xf>
    <xf numFmtId="2" fontId="14" fillId="0" borderId="35" xfId="7" applyNumberFormat="1" applyFont="1" applyFill="1" applyBorder="1" applyAlignment="1">
      <alignment vertical="center" wrapText="1"/>
    </xf>
    <xf numFmtId="2" fontId="14" fillId="0" borderId="35" xfId="9" applyNumberFormat="1" applyFont="1" applyFill="1" applyBorder="1" applyAlignment="1">
      <alignment vertical="center"/>
    </xf>
    <xf numFmtId="49" fontId="14" fillId="0" borderId="35" xfId="9" applyNumberFormat="1" applyFont="1" applyFill="1" applyBorder="1" applyAlignment="1">
      <alignment vertical="center" wrapText="1"/>
    </xf>
    <xf numFmtId="0" fontId="27" fillId="0" borderId="35" xfId="0" applyFont="1" applyFill="1" applyBorder="1" applyAlignment="1">
      <alignment horizontal="left" vertical="center" wrapText="1"/>
    </xf>
    <xf numFmtId="0" fontId="28" fillId="0" borderId="35" xfId="0" applyFont="1" applyBorder="1"/>
    <xf numFmtId="0" fontId="28" fillId="0" borderId="35" xfId="0" applyFont="1" applyFill="1" applyBorder="1"/>
    <xf numFmtId="0" fontId="27" fillId="0" borderId="0" xfId="0" applyFont="1"/>
    <xf numFmtId="0" fontId="27" fillId="0" borderId="35" xfId="0" applyFont="1" applyBorder="1"/>
    <xf numFmtId="2" fontId="27" fillId="0" borderId="35" xfId="0" applyNumberFormat="1" applyFont="1" applyFill="1" applyBorder="1" applyAlignment="1">
      <alignment horizontal="right"/>
    </xf>
    <xf numFmtId="2" fontId="27" fillId="0" borderId="35" xfId="0" applyNumberFormat="1" applyFont="1" applyFill="1" applyBorder="1" applyAlignment="1"/>
    <xf numFmtId="2" fontId="14" fillId="0" borderId="35" xfId="9" applyNumberFormat="1" applyFont="1" applyFill="1" applyBorder="1" applyAlignment="1">
      <alignment vertical="center" wrapText="1"/>
    </xf>
    <xf numFmtId="0" fontId="27" fillId="0" borderId="35" xfId="0" applyFont="1" applyBorder="1" applyAlignment="1">
      <alignment vertical="center"/>
    </xf>
    <xf numFmtId="0" fontId="27" fillId="0" borderId="35" xfId="0" applyFont="1" applyBorder="1" applyAlignment="1">
      <alignment horizontal="center" vertical="center"/>
    </xf>
    <xf numFmtId="14" fontId="27" fillId="0" borderId="35" xfId="0" applyNumberFormat="1" applyFont="1" applyBorder="1" applyAlignment="1">
      <alignment horizontal="center" vertical="center"/>
    </xf>
    <xf numFmtId="0" fontId="29" fillId="0" borderId="0" xfId="10" applyFont="1"/>
    <xf numFmtId="0" fontId="25" fillId="0" borderId="35" xfId="8" applyFont="1" applyBorder="1" applyAlignment="1">
      <alignment vertical="center"/>
    </xf>
    <xf numFmtId="49" fontId="14" fillId="0" borderId="35" xfId="9" applyNumberFormat="1" applyFont="1" applyFill="1" applyBorder="1" applyAlignment="1">
      <alignment horizontal="left" vertical="center"/>
    </xf>
    <xf numFmtId="49" fontId="14" fillId="0" borderId="35" xfId="9" applyNumberFormat="1" applyFont="1" applyFill="1" applyBorder="1" applyAlignment="1">
      <alignment horizontal="right" vertical="center" wrapText="1"/>
    </xf>
    <xf numFmtId="49" fontId="13" fillId="0" borderId="35" xfId="9" applyNumberFormat="1" applyFont="1" applyFill="1" applyBorder="1" applyAlignment="1">
      <alignment horizontal="right" vertical="center" wrapText="1"/>
    </xf>
    <xf numFmtId="2" fontId="13" fillId="0" borderId="35" xfId="9" applyNumberFormat="1" applyFont="1" applyFill="1" applyBorder="1" applyAlignment="1">
      <alignment horizontal="right" vertical="center" wrapText="1"/>
    </xf>
    <xf numFmtId="2" fontId="13" fillId="0" borderId="35" xfId="7" applyNumberFormat="1" applyFont="1" applyFill="1" applyBorder="1" applyAlignment="1">
      <alignment vertical="center" wrapText="1"/>
    </xf>
    <xf numFmtId="2" fontId="13" fillId="0" borderId="35" xfId="9" applyNumberFormat="1" applyFont="1" applyFill="1" applyBorder="1" applyAlignment="1">
      <alignment vertical="center"/>
    </xf>
    <xf numFmtId="2" fontId="13" fillId="0" borderId="35" xfId="9" applyNumberFormat="1" applyFont="1" applyFill="1" applyBorder="1" applyAlignment="1"/>
    <xf numFmtId="49" fontId="14" fillId="0" borderId="35" xfId="9" applyNumberFormat="1" applyFont="1" applyFill="1" applyBorder="1"/>
    <xf numFmtId="164" fontId="25" fillId="0" borderId="0" xfId="8" applyNumberFormat="1" applyFont="1" applyBorder="1" applyAlignment="1">
      <alignment vertical="center"/>
    </xf>
    <xf numFmtId="0" fontId="25" fillId="0" borderId="0" xfId="8" applyFont="1" applyBorder="1" applyAlignment="1">
      <alignment vertical="center"/>
    </xf>
    <xf numFmtId="0" fontId="25" fillId="0" borderId="0" xfId="8" applyFont="1" applyBorder="1" applyAlignment="1">
      <alignment horizontal="center" vertical="center"/>
    </xf>
    <xf numFmtId="0" fontId="8" fillId="0" borderId="0" xfId="9" applyBorder="1"/>
    <xf numFmtId="0" fontId="30" fillId="0" borderId="0" xfId="9" applyFont="1" applyBorder="1"/>
    <xf numFmtId="0" fontId="20" fillId="0" borderId="0" xfId="9" applyFont="1" applyBorder="1"/>
    <xf numFmtId="0" fontId="31" fillId="0" borderId="0" xfId="9" applyFont="1" applyBorder="1"/>
    <xf numFmtId="0" fontId="20" fillId="0" borderId="0" xfId="9" applyFont="1"/>
    <xf numFmtId="0" fontId="31" fillId="0" borderId="0" xfId="9" applyFont="1"/>
    <xf numFmtId="0" fontId="25" fillId="0" borderId="0" xfId="8" applyFont="1" applyAlignment="1">
      <alignment horizontal="center" vertical="center"/>
    </xf>
    <xf numFmtId="0" fontId="10" fillId="0" borderId="0" xfId="9" applyFont="1"/>
    <xf numFmtId="0" fontId="8" fillId="0" borderId="0" xfId="9" applyFill="1" applyBorder="1" applyAlignment="1">
      <alignment horizontal="center"/>
    </xf>
    <xf numFmtId="0" fontId="8" fillId="0" borderId="0" xfId="9" applyFill="1" applyBorder="1"/>
    <xf numFmtId="0" fontId="8" fillId="0" borderId="0" xfId="9" applyFill="1" applyBorder="1" applyAlignment="1"/>
    <xf numFmtId="44" fontId="8" fillId="0" borderId="0" xfId="9" applyNumberFormat="1" applyFill="1"/>
    <xf numFmtId="0" fontId="8" fillId="0" borderId="0" xfId="9" applyFill="1" applyAlignment="1">
      <alignment horizontal="right" vertical="center"/>
    </xf>
    <xf numFmtId="49" fontId="8" fillId="0" borderId="35" xfId="9" applyNumberFormat="1" applyFont="1" applyFill="1" applyBorder="1" applyAlignment="1">
      <alignment horizontal="center" vertical="center"/>
    </xf>
    <xf numFmtId="49" fontId="8" fillId="0" borderId="35" xfId="9" applyNumberFormat="1" applyFont="1" applyFill="1" applyBorder="1" applyAlignment="1">
      <alignment horizontal="left" vertical="center" wrapText="1"/>
    </xf>
    <xf numFmtId="0" fontId="32" fillId="0" borderId="35" xfId="0" applyFont="1" applyBorder="1" applyAlignment="1">
      <alignment horizontal="left" vertical="center" wrapText="1"/>
    </xf>
    <xf numFmtId="2" fontId="8" fillId="0" borderId="35" xfId="0" applyNumberFormat="1" applyFont="1" applyBorder="1" applyAlignment="1">
      <alignment horizontal="right" vertical="center" wrapText="1"/>
    </xf>
    <xf numFmtId="49" fontId="8" fillId="0" borderId="35" xfId="9" applyNumberFormat="1" applyFont="1" applyFill="1" applyBorder="1" applyAlignment="1">
      <alignment horizontal="center" vertical="center" wrapText="1"/>
    </xf>
    <xf numFmtId="14" fontId="32" fillId="0" borderId="35" xfId="0" applyNumberFormat="1" applyFont="1" applyBorder="1" applyAlignment="1">
      <alignment horizontal="center" vertical="center" wrapText="1"/>
    </xf>
    <xf numFmtId="2" fontId="8" fillId="4" borderId="35" xfId="9" applyNumberFormat="1" applyFont="1" applyFill="1" applyBorder="1" applyAlignment="1">
      <alignment vertical="center"/>
    </xf>
    <xf numFmtId="2" fontId="8" fillId="0" borderId="35" xfId="9" applyNumberFormat="1" applyFont="1" applyFill="1" applyBorder="1" applyAlignment="1"/>
    <xf numFmtId="49" fontId="8" fillId="0" borderId="35" xfId="9" applyNumberFormat="1" applyFont="1" applyFill="1" applyBorder="1"/>
    <xf numFmtId="0" fontId="33" fillId="0" borderId="0" xfId="8" applyFont="1" applyAlignment="1">
      <alignment vertical="center"/>
    </xf>
    <xf numFmtId="49" fontId="8" fillId="0" borderId="35" xfId="9" applyNumberFormat="1" applyFont="1" applyFill="1" applyBorder="1" applyAlignment="1">
      <alignment wrapText="1"/>
    </xf>
    <xf numFmtId="2" fontId="8" fillId="0" borderId="35" xfId="0" applyNumberFormat="1" applyFont="1" applyBorder="1" applyAlignment="1">
      <alignment vertical="center" wrapText="1"/>
    </xf>
    <xf numFmtId="49" fontId="8" fillId="0" borderId="35" xfId="9" applyNumberFormat="1" applyFont="1" applyFill="1" applyBorder="1" applyAlignment="1"/>
    <xf numFmtId="2" fontId="8" fillId="0" borderId="35" xfId="7" applyNumberFormat="1" applyFont="1" applyFill="1" applyBorder="1" applyAlignment="1">
      <alignment horizontal="right" vertical="center" wrapText="1"/>
    </xf>
    <xf numFmtId="49" fontId="8" fillId="0" borderId="35" xfId="9" applyNumberFormat="1" applyFont="1" applyFill="1" applyBorder="1" applyAlignment="1">
      <alignment horizontal="left" vertical="center"/>
    </xf>
    <xf numFmtId="49" fontId="20" fillId="0" borderId="35" xfId="9" applyNumberFormat="1" applyFont="1" applyFill="1" applyBorder="1" applyAlignment="1">
      <alignment horizontal="right" vertical="center" wrapText="1"/>
    </xf>
    <xf numFmtId="49" fontId="34" fillId="0" borderId="35" xfId="9" applyNumberFormat="1" applyFont="1" applyFill="1" applyBorder="1" applyAlignment="1">
      <alignment vertical="center"/>
    </xf>
    <xf numFmtId="2" fontId="34" fillId="0" borderId="35" xfId="9" applyNumberFormat="1" applyFont="1" applyFill="1" applyBorder="1" applyAlignment="1">
      <alignment vertical="center"/>
    </xf>
    <xf numFmtId="49" fontId="8" fillId="0" borderId="35" xfId="9" applyNumberFormat="1" applyFill="1" applyBorder="1"/>
    <xf numFmtId="49" fontId="20" fillId="0" borderId="35" xfId="9" applyNumberFormat="1" applyFont="1" applyFill="1" applyBorder="1" applyAlignment="1">
      <alignment horizontal="center" vertical="center" wrapText="1"/>
    </xf>
    <xf numFmtId="2" fontId="20" fillId="0" borderId="35" xfId="9" applyNumberFormat="1" applyFont="1" applyFill="1" applyBorder="1" applyAlignment="1">
      <alignment horizontal="center" vertical="center" wrapText="1"/>
    </xf>
    <xf numFmtId="2" fontId="20" fillId="0" borderId="35" xfId="7" applyNumberFormat="1" applyFont="1" applyFill="1" applyBorder="1" applyAlignment="1">
      <alignment vertical="center" wrapText="1"/>
    </xf>
    <xf numFmtId="2" fontId="8" fillId="0" borderId="35" xfId="9" applyNumberFormat="1" applyFill="1" applyBorder="1" applyAlignment="1">
      <alignment vertical="center"/>
    </xf>
    <xf numFmtId="2" fontId="8" fillId="0" borderId="35" xfId="9" applyNumberFormat="1" applyFill="1" applyBorder="1" applyAlignment="1"/>
    <xf numFmtId="49" fontId="19" fillId="0" borderId="35" xfId="9" applyNumberFormat="1" applyFont="1" applyFill="1" applyBorder="1" applyAlignment="1">
      <alignment horizontal="right" vertical="center" wrapText="1"/>
    </xf>
    <xf numFmtId="2" fontId="19" fillId="0" borderId="35" xfId="9" applyNumberFormat="1" applyFont="1" applyFill="1" applyBorder="1" applyAlignment="1">
      <alignment horizontal="right" vertical="center" wrapText="1"/>
    </xf>
    <xf numFmtId="2" fontId="19" fillId="0" borderId="35" xfId="7" applyNumberFormat="1" applyFont="1" applyFill="1" applyBorder="1" applyAlignment="1">
      <alignment vertical="center" wrapText="1"/>
    </xf>
    <xf numFmtId="49" fontId="14" fillId="0" borderId="0" xfId="9" applyNumberFormat="1" applyFont="1" applyFill="1" applyBorder="1" applyAlignment="1">
      <alignment horizontal="center" vertical="center"/>
    </xf>
    <xf numFmtId="0" fontId="27" fillId="0" borderId="0" xfId="0" applyFont="1" applyBorder="1" applyAlignment="1">
      <alignment vertical="center"/>
    </xf>
    <xf numFmtId="49" fontId="14" fillId="0" borderId="0" xfId="9" applyNumberFormat="1" applyFont="1" applyFill="1" applyBorder="1" applyAlignment="1">
      <alignment horizontal="left" vertical="center" wrapText="1"/>
    </xf>
    <xf numFmtId="2" fontId="14" fillId="0" borderId="0" xfId="9" applyNumberFormat="1" applyFont="1" applyFill="1" applyBorder="1" applyAlignment="1">
      <alignment vertical="center" wrapText="1"/>
    </xf>
    <xf numFmtId="0" fontId="27" fillId="0" borderId="0" xfId="0" applyFont="1" applyBorder="1" applyAlignment="1">
      <alignment horizontal="center" vertical="center"/>
    </xf>
    <xf numFmtId="14" fontId="27" fillId="0" borderId="0" xfId="0" applyNumberFormat="1" applyFont="1" applyBorder="1" applyAlignment="1">
      <alignment horizontal="center" vertical="center"/>
    </xf>
    <xf numFmtId="2" fontId="14" fillId="4" borderId="0" xfId="9" applyNumberFormat="1" applyFont="1" applyFill="1" applyBorder="1" applyAlignment="1">
      <alignment vertical="center"/>
    </xf>
    <xf numFmtId="2" fontId="14" fillId="0" borderId="0" xfId="9" applyNumberFormat="1" applyFont="1" applyFill="1" applyBorder="1" applyAlignment="1"/>
    <xf numFmtId="49" fontId="14" fillId="0" borderId="0" xfId="9" applyNumberFormat="1" applyFont="1" applyFill="1" applyBorder="1" applyAlignment="1">
      <alignment vertical="center"/>
    </xf>
    <xf numFmtId="2" fontId="8" fillId="0" borderId="35" xfId="7" applyNumberFormat="1" applyFont="1" applyFill="1" applyBorder="1" applyAlignment="1">
      <alignment horizontal="right" vertical="center"/>
    </xf>
    <xf numFmtId="14" fontId="32" fillId="0" borderId="35" xfId="0" quotePrefix="1" applyNumberFormat="1" applyFont="1" applyBorder="1" applyAlignment="1">
      <alignment horizontal="center" vertical="center" wrapText="1"/>
    </xf>
    <xf numFmtId="2" fontId="32" fillId="0" borderId="35" xfId="0" applyNumberFormat="1" applyFont="1" applyBorder="1" applyAlignment="1">
      <alignment horizontal="right" vertical="center" wrapText="1"/>
    </xf>
    <xf numFmtId="2" fontId="8" fillId="0" borderId="35" xfId="9" applyNumberFormat="1" applyFont="1" applyFill="1" applyBorder="1" applyAlignment="1">
      <alignment horizontal="right" vertical="center"/>
    </xf>
    <xf numFmtId="0" fontId="32" fillId="0" borderId="35" xfId="0" applyFont="1" applyBorder="1" applyAlignment="1">
      <alignment horizontal="right" vertical="center" wrapText="1"/>
    </xf>
    <xf numFmtId="2" fontId="32" fillId="0" borderId="35" xfId="0" applyNumberFormat="1" applyFont="1" applyBorder="1" applyAlignment="1">
      <alignment vertical="center" wrapText="1"/>
    </xf>
    <xf numFmtId="2" fontId="6" fillId="0" borderId="35" xfId="9" applyNumberFormat="1" applyFont="1" applyFill="1" applyBorder="1" applyAlignment="1">
      <alignment vertical="center"/>
    </xf>
    <xf numFmtId="2" fontId="6" fillId="0" borderId="35" xfId="9" applyNumberFormat="1" applyFont="1" applyFill="1" applyBorder="1" applyAlignment="1"/>
    <xf numFmtId="0" fontId="25" fillId="0" borderId="0" xfId="11" applyFont="1" applyAlignment="1">
      <alignment vertical="center"/>
    </xf>
    <xf numFmtId="0" fontId="25" fillId="0" borderId="0" xfId="11" applyFont="1" applyBorder="1" applyAlignment="1">
      <alignment vertical="center"/>
    </xf>
    <xf numFmtId="0" fontId="32" fillId="0" borderId="0" xfId="11" applyFont="1" applyBorder="1" applyAlignment="1">
      <alignment horizontal="center" vertical="center"/>
    </xf>
    <xf numFmtId="0" fontId="35" fillId="0" borderId="0" xfId="11" applyFont="1" applyBorder="1" applyAlignment="1">
      <alignment vertical="center" wrapText="1"/>
    </xf>
    <xf numFmtId="164" fontId="25" fillId="0" borderId="82" xfId="11" applyNumberFormat="1" applyFont="1" applyBorder="1" applyAlignment="1">
      <alignment horizontal="left" vertical="center"/>
    </xf>
    <xf numFmtId="0" fontId="25" fillId="0" borderId="0" xfId="11" applyFont="1" applyBorder="1" applyAlignment="1">
      <alignment horizontal="right" vertical="center" wrapText="1"/>
    </xf>
    <xf numFmtId="0" fontId="25" fillId="0" borderId="82" xfId="11" applyFont="1" applyBorder="1" applyAlignment="1">
      <alignment vertical="center"/>
    </xf>
    <xf numFmtId="0" fontId="25" fillId="0" borderId="0" xfId="11" applyFont="1" applyAlignment="1">
      <alignment horizontal="right" vertical="center"/>
    </xf>
    <xf numFmtId="0" fontId="35" fillId="0" borderId="0" xfId="11" applyFont="1" applyAlignment="1">
      <alignment vertical="center"/>
    </xf>
    <xf numFmtId="2" fontId="25" fillId="0" borderId="0" xfId="11" applyNumberFormat="1" applyFont="1" applyFill="1" applyBorder="1" applyAlignment="1">
      <alignment vertical="center"/>
    </xf>
    <xf numFmtId="2" fontId="25" fillId="0" borderId="0" xfId="11" applyNumberFormat="1" applyFont="1" applyFill="1" applyAlignment="1">
      <alignment vertical="center"/>
    </xf>
    <xf numFmtId="49" fontId="25" fillId="0" borderId="0" xfId="11" applyNumberFormat="1" applyFont="1" applyAlignment="1">
      <alignment vertical="center"/>
    </xf>
    <xf numFmtId="49" fontId="25" fillId="0" borderId="88" xfId="11" applyNumberFormat="1" applyFont="1" applyBorder="1" applyAlignment="1">
      <alignment horizontal="right" vertical="center"/>
    </xf>
    <xf numFmtId="49" fontId="25" fillId="0" borderId="88" xfId="11" applyNumberFormat="1" applyFont="1" applyBorder="1" applyAlignment="1">
      <alignment vertical="center"/>
    </xf>
    <xf numFmtId="49" fontId="25" fillId="0" borderId="0" xfId="11" applyNumberFormat="1" applyFont="1" applyBorder="1" applyAlignment="1">
      <alignment vertical="top" wrapText="1"/>
    </xf>
    <xf numFmtId="49" fontId="12" fillId="0" borderId="0" xfId="11" applyNumberFormat="1" applyFont="1" applyFill="1" applyBorder="1" applyAlignment="1">
      <alignment vertical="center"/>
    </xf>
    <xf numFmtId="165" fontId="12" fillId="0" borderId="89" xfId="7" applyNumberFormat="1" applyFont="1" applyFill="1" applyBorder="1" applyAlignment="1">
      <alignment vertical="center"/>
    </xf>
    <xf numFmtId="49" fontId="36" fillId="0" borderId="0" xfId="11" applyNumberFormat="1" applyFont="1" applyFill="1" applyBorder="1" applyAlignment="1">
      <alignment vertical="center"/>
    </xf>
    <xf numFmtId="49" fontId="25" fillId="0" borderId="88" xfId="11" applyNumberFormat="1" applyFont="1" applyBorder="1" applyAlignment="1"/>
    <xf numFmtId="49" fontId="25" fillId="0" borderId="0" xfId="11" applyNumberFormat="1" applyFont="1" applyBorder="1" applyAlignment="1">
      <alignment horizontal="center" vertical="center"/>
    </xf>
    <xf numFmtId="49" fontId="25" fillId="0" borderId="0" xfId="11" applyNumberFormat="1" applyFont="1" applyBorder="1" applyAlignment="1">
      <alignment vertical="center"/>
    </xf>
    <xf numFmtId="49" fontId="25" fillId="0" borderId="89" xfId="11" applyNumberFormat="1" applyFont="1" applyBorder="1" applyAlignment="1">
      <alignment vertical="center"/>
    </xf>
    <xf numFmtId="49" fontId="25" fillId="0" borderId="88" xfId="11" applyNumberFormat="1" applyFont="1" applyBorder="1" applyAlignment="1">
      <alignment vertical="top"/>
    </xf>
    <xf numFmtId="49" fontId="25" fillId="0" borderId="0" xfId="11" applyNumberFormat="1" applyFont="1" applyBorder="1" applyAlignment="1">
      <alignment vertical="center" wrapText="1"/>
    </xf>
    <xf numFmtId="49" fontId="8" fillId="0" borderId="0" xfId="11" applyNumberFormat="1" applyBorder="1" applyAlignment="1">
      <alignment vertical="center" wrapText="1"/>
    </xf>
    <xf numFmtId="165" fontId="25" fillId="0" borderId="0" xfId="11" applyNumberFormat="1" applyFont="1" applyBorder="1" applyAlignment="1">
      <alignment vertical="center"/>
    </xf>
    <xf numFmtId="165" fontId="25" fillId="0" borderId="0" xfId="7" applyNumberFormat="1" applyFont="1" applyBorder="1" applyAlignment="1">
      <alignment vertical="center"/>
    </xf>
    <xf numFmtId="49" fontId="25" fillId="0" borderId="89" xfId="11" applyNumberFormat="1" applyFont="1" applyBorder="1" applyAlignment="1">
      <alignment horizontal="left" vertical="center"/>
    </xf>
    <xf numFmtId="49" fontId="25" fillId="0" borderId="0" xfId="11" applyNumberFormat="1" applyFont="1" applyBorder="1" applyAlignment="1">
      <alignment horizontal="center"/>
    </xf>
    <xf numFmtId="49" fontId="37" fillId="0" borderId="0" xfId="11" applyNumberFormat="1" applyFont="1" applyBorder="1" applyAlignment="1">
      <alignment vertical="center"/>
    </xf>
    <xf numFmtId="43" fontId="25" fillId="0" borderId="0" xfId="7" applyFont="1" applyBorder="1" applyAlignment="1">
      <alignment vertical="center"/>
    </xf>
    <xf numFmtId="49" fontId="38" fillId="0" borderId="88" xfId="11" applyNumberFormat="1" applyFont="1" applyBorder="1" applyAlignment="1"/>
    <xf numFmtId="49" fontId="25" fillId="0" borderId="88" xfId="11" applyNumberFormat="1" applyFont="1" applyBorder="1" applyAlignment="1">
      <alignment horizontal="left" vertical="top"/>
    </xf>
    <xf numFmtId="49" fontId="25" fillId="0" borderId="0" xfId="11" applyNumberFormat="1" applyFont="1" applyBorder="1" applyAlignment="1">
      <alignment horizontal="left" vertical="top"/>
    </xf>
    <xf numFmtId="49" fontId="25" fillId="0" borderId="0" xfId="11" applyNumberFormat="1" applyFont="1" applyBorder="1" applyAlignment="1">
      <alignment horizontal="left" vertical="center"/>
    </xf>
    <xf numFmtId="49" fontId="25" fillId="0" borderId="88" xfId="11" applyNumberFormat="1" applyFont="1" applyBorder="1" applyAlignment="1">
      <alignment horizontal="left"/>
    </xf>
    <xf numFmtId="49" fontId="39" fillId="0" borderId="0" xfId="11" applyNumberFormat="1" applyFont="1" applyBorder="1" applyAlignment="1">
      <alignment vertical="center"/>
    </xf>
    <xf numFmtId="0" fontId="25" fillId="0" borderId="89" xfId="11" applyFont="1" applyBorder="1" applyAlignment="1">
      <alignment vertical="center"/>
    </xf>
    <xf numFmtId="0" fontId="25" fillId="0" borderId="88" xfId="11" applyFont="1" applyBorder="1" applyAlignment="1">
      <alignment vertical="center"/>
    </xf>
    <xf numFmtId="0" fontId="25" fillId="0" borderId="0" xfId="11" applyFont="1" applyBorder="1" applyAlignment="1">
      <alignment vertical="top" wrapText="1"/>
    </xf>
    <xf numFmtId="0" fontId="25" fillId="0" borderId="88" xfId="11" applyFont="1" applyBorder="1" applyAlignment="1">
      <alignment vertical="top"/>
    </xf>
    <xf numFmtId="43" fontId="25" fillId="0" borderId="89" xfId="7" applyNumberFormat="1" applyFont="1" applyBorder="1" applyAlignment="1">
      <alignment vertical="center"/>
    </xf>
    <xf numFmtId="0" fontId="25" fillId="0" borderId="86" xfId="11" applyFont="1" applyBorder="1" applyAlignment="1">
      <alignment vertical="center"/>
    </xf>
    <xf numFmtId="165" fontId="25" fillId="0" borderId="87" xfId="11" applyNumberFormat="1" applyFont="1" applyBorder="1" applyAlignment="1">
      <alignment vertical="center"/>
    </xf>
    <xf numFmtId="0" fontId="40" fillId="0" borderId="0" xfId="11" applyFont="1" applyBorder="1" applyAlignment="1">
      <alignment vertical="center"/>
    </xf>
    <xf numFmtId="0" fontId="4" fillId="5" borderId="4" xfId="0" applyFont="1" applyFill="1" applyBorder="1" applyAlignment="1">
      <alignment horizontal="center" vertical="top"/>
    </xf>
    <xf numFmtId="0" fontId="4" fillId="5" borderId="0" xfId="0" applyFont="1" applyFill="1" applyAlignment="1">
      <alignment horizontal="center" vertical="top"/>
    </xf>
    <xf numFmtId="0" fontId="4" fillId="5" borderId="0" xfId="0" applyFont="1" applyFill="1" applyAlignment="1">
      <alignment horizontal="center" vertical="top" wrapText="1"/>
    </xf>
    <xf numFmtId="0" fontId="4" fillId="5" borderId="5" xfId="0" applyFont="1" applyFill="1" applyBorder="1" applyAlignment="1">
      <alignment horizontal="center" vertical="top"/>
    </xf>
    <xf numFmtId="0" fontId="6" fillId="5" borderId="0" xfId="0" applyFont="1" applyFill="1" applyAlignment="1">
      <alignment horizontal="right" vertical="top"/>
    </xf>
    <xf numFmtId="0" fontId="8" fillId="5" borderId="0" xfId="0" applyFont="1" applyFill="1" applyAlignment="1">
      <alignment horizontal="left" vertical="top"/>
    </xf>
    <xf numFmtId="0" fontId="8" fillId="5" borderId="0" xfId="0" applyFont="1" applyFill="1" applyAlignment="1">
      <alignment horizontal="center" vertical="top"/>
    </xf>
    <xf numFmtId="0" fontId="8" fillId="5" borderId="0" xfId="0" applyFont="1" applyFill="1" applyAlignment="1">
      <alignment vertical="top"/>
    </xf>
    <xf numFmtId="0" fontId="41" fillId="5" borderId="0" xfId="0" applyFont="1" applyFill="1" applyAlignment="1">
      <alignment horizontal="left" vertical="top"/>
    </xf>
    <xf numFmtId="0" fontId="6" fillId="5" borderId="0" xfId="0" applyFont="1" applyFill="1" applyAlignment="1">
      <alignment vertical="top" wrapText="1"/>
    </xf>
    <xf numFmtId="0" fontId="42" fillId="0" borderId="0" xfId="0" applyFont="1"/>
    <xf numFmtId="0" fontId="8" fillId="5" borderId="0" xfId="0" applyFont="1" applyFill="1" applyAlignment="1">
      <alignment horizontal="right" vertical="top"/>
    </xf>
    <xf numFmtId="0" fontId="11" fillId="5" borderId="0" xfId="0" applyFont="1" applyFill="1" applyAlignment="1">
      <alignment horizontal="center" vertical="top"/>
    </xf>
    <xf numFmtId="0" fontId="18" fillId="0" borderId="0" xfId="9" applyFont="1" applyAlignment="1">
      <alignment horizontal="right"/>
    </xf>
    <xf numFmtId="0" fontId="6" fillId="5" borderId="5" xfId="0" applyFont="1" applyFill="1" applyBorder="1" applyAlignment="1">
      <alignment horizontal="right" vertical="top"/>
    </xf>
    <xf numFmtId="0" fontId="9" fillId="5" borderId="6" xfId="0" applyFont="1" applyFill="1" applyBorder="1" applyAlignment="1">
      <alignment horizontal="center" vertical="top"/>
    </xf>
    <xf numFmtId="0" fontId="9" fillId="5" borderId="7" xfId="0" applyFont="1" applyFill="1" applyBorder="1" applyAlignment="1">
      <alignment horizontal="center" vertical="top"/>
    </xf>
    <xf numFmtId="0" fontId="9" fillId="5" borderId="7" xfId="0" applyFont="1" applyFill="1" applyBorder="1" applyAlignment="1">
      <alignment horizontal="center" vertical="top" wrapText="1"/>
    </xf>
    <xf numFmtId="0" fontId="9" fillId="5" borderId="8" xfId="0" applyFont="1" applyFill="1" applyBorder="1" applyAlignment="1">
      <alignment horizontal="center" vertical="top"/>
    </xf>
    <xf numFmtId="0" fontId="9" fillId="5" borderId="0" xfId="0" applyFont="1" applyFill="1" applyAlignment="1">
      <alignment horizontal="center" vertical="top"/>
    </xf>
    <xf numFmtId="0" fontId="9" fillId="5" borderId="0" xfId="0" applyFont="1" applyFill="1" applyAlignment="1">
      <alignment horizontal="center" vertical="top" wrapText="1"/>
    </xf>
    <xf numFmtId="0" fontId="6" fillId="5" borderId="9" xfId="0" applyFont="1" applyFill="1" applyBorder="1" applyAlignment="1">
      <alignment horizontal="center" wrapText="1"/>
    </xf>
    <xf numFmtId="0" fontId="6" fillId="5" borderId="19" xfId="0" applyFont="1" applyFill="1" applyBorder="1" applyAlignment="1">
      <alignment horizontal="center" vertical="top" wrapText="1"/>
    </xf>
    <xf numFmtId="0" fontId="6" fillId="5" borderId="20" xfId="0" applyFont="1" applyFill="1" applyBorder="1" applyAlignment="1">
      <alignment horizontal="center" vertical="center" wrapText="1"/>
    </xf>
    <xf numFmtId="0" fontId="6" fillId="5" borderId="58" xfId="0" applyFont="1" applyFill="1" applyBorder="1" applyAlignment="1">
      <alignment horizontal="center" vertical="center" wrapText="1"/>
    </xf>
    <xf numFmtId="0" fontId="0" fillId="0" borderId="40" xfId="0" applyBorder="1"/>
    <xf numFmtId="0" fontId="0" fillId="0" borderId="13" xfId="0" applyBorder="1"/>
    <xf numFmtId="0" fontId="0" fillId="0" borderId="90" xfId="0" applyBorder="1"/>
    <xf numFmtId="43" fontId="1" fillId="0" borderId="90" xfId="7" applyFont="1" applyBorder="1"/>
    <xf numFmtId="0" fontId="0" fillId="0" borderId="91" xfId="0" applyBorder="1"/>
    <xf numFmtId="0" fontId="0" fillId="0" borderId="42" xfId="0" applyBorder="1"/>
    <xf numFmtId="0" fontId="0" fillId="0" borderId="93" xfId="0" applyBorder="1"/>
    <xf numFmtId="0" fontId="0" fillId="0" borderId="35" xfId="0" applyBorder="1"/>
    <xf numFmtId="43" fontId="1" fillId="0" borderId="35" xfId="7" applyFont="1" applyBorder="1"/>
    <xf numFmtId="0" fontId="0" fillId="0" borderId="24" xfId="0" applyBorder="1"/>
    <xf numFmtId="0" fontId="0" fillId="0" borderId="45" xfId="0" applyBorder="1"/>
    <xf numFmtId="0" fontId="0" fillId="0" borderId="94" xfId="0" applyBorder="1"/>
    <xf numFmtId="0" fontId="0" fillId="0" borderId="58" xfId="0" applyBorder="1"/>
    <xf numFmtId="43" fontId="1" fillId="0" borderId="58" xfId="7" applyFont="1" applyBorder="1"/>
    <xf numFmtId="0" fontId="0" fillId="0" borderId="92" xfId="0" applyBorder="1"/>
    <xf numFmtId="43" fontId="1" fillId="0" borderId="28" xfId="7" applyFont="1" applyBorder="1"/>
    <xf numFmtId="43" fontId="1" fillId="0" borderId="46" xfId="7" applyFont="1" applyBorder="1"/>
    <xf numFmtId="43" fontId="1" fillId="0" borderId="0" xfId="7" applyFont="1" applyBorder="1"/>
    <xf numFmtId="0" fontId="43" fillId="0" borderId="0" xfId="10" applyFont="1" applyAlignment="1">
      <alignment horizontal="left" vertical="center"/>
    </xf>
    <xf numFmtId="0" fontId="18" fillId="0" borderId="0" xfId="4" applyFont="1" applyAlignment="1">
      <alignment horizontal="center"/>
    </xf>
    <xf numFmtId="0" fontId="6" fillId="0" borderId="0" xfId="9" applyFont="1" applyAlignment="1">
      <alignment horizontal="right"/>
    </xf>
    <xf numFmtId="0" fontId="12" fillId="0" borderId="0" xfId="9" applyFont="1" applyAlignment="1">
      <alignment horizontal="center"/>
    </xf>
    <xf numFmtId="0" fontId="12" fillId="0" borderId="0" xfId="9" applyFont="1"/>
    <xf numFmtId="0" fontId="6" fillId="0" borderId="0" xfId="9" applyFont="1"/>
    <xf numFmtId="44" fontId="4" fillId="5" borderId="88" xfId="13" applyFont="1" applyFill="1" applyBorder="1" applyAlignment="1">
      <alignment horizontal="center" vertical="center" wrapText="1"/>
    </xf>
    <xf numFmtId="44" fontId="4" fillId="5" borderId="0" xfId="13" applyFont="1" applyFill="1" applyBorder="1" applyAlignment="1">
      <alignment horizontal="center" vertical="center" wrapText="1"/>
    </xf>
    <xf numFmtId="44" fontId="4" fillId="5" borderId="0" xfId="13" applyFont="1" applyFill="1" applyBorder="1" applyAlignment="1">
      <alignment horizontal="center" vertical="center"/>
    </xf>
    <xf numFmtId="44" fontId="4" fillId="5" borderId="89" xfId="13" applyFont="1" applyFill="1" applyBorder="1" applyAlignment="1">
      <alignment horizontal="center" vertical="center"/>
    </xf>
    <xf numFmtId="0" fontId="6" fillId="5" borderId="88" xfId="0" applyFont="1" applyFill="1" applyBorder="1" applyAlignment="1">
      <alignment horizontal="center" vertical="top"/>
    </xf>
    <xf numFmtId="0" fontId="6" fillId="5" borderId="0" xfId="0" applyFont="1" applyFill="1" applyBorder="1" applyAlignment="1">
      <alignment horizontal="center" vertical="top"/>
    </xf>
    <xf numFmtId="0" fontId="6" fillId="5" borderId="0" xfId="0" applyFont="1" applyFill="1" applyBorder="1" applyAlignment="1">
      <alignment horizontal="right" vertical="top"/>
    </xf>
    <xf numFmtId="0" fontId="8" fillId="5" borderId="0" xfId="0" applyFont="1" applyFill="1" applyBorder="1" applyAlignment="1">
      <alignment horizontal="left" vertical="top"/>
    </xf>
    <xf numFmtId="0" fontId="8" fillId="5" borderId="0" xfId="0" applyFont="1" applyFill="1" applyBorder="1" applyAlignment="1">
      <alignment vertical="top"/>
    </xf>
    <xf numFmtId="0" fontId="41" fillId="5" borderId="0" xfId="0" applyFont="1" applyFill="1" applyBorder="1" applyAlignment="1">
      <alignment horizontal="left" vertical="top"/>
    </xf>
    <xf numFmtId="0" fontId="6" fillId="5" borderId="0" xfId="0" applyFont="1" applyFill="1" applyBorder="1" applyAlignment="1">
      <alignment vertical="top" wrapText="1"/>
    </xf>
    <xf numFmtId="0" fontId="18" fillId="5" borderId="0" xfId="0" applyFont="1" applyFill="1" applyBorder="1" applyAlignment="1">
      <alignment vertical="top" wrapText="1"/>
    </xf>
    <xf numFmtId="0" fontId="18" fillId="5" borderId="89" xfId="0" applyFont="1" applyFill="1" applyBorder="1" applyAlignment="1">
      <alignment vertical="top"/>
    </xf>
    <xf numFmtId="0" fontId="0" fillId="0" borderId="0" xfId="0" applyBorder="1"/>
    <xf numFmtId="0" fontId="42" fillId="0" borderId="0" xfId="0" applyFont="1" applyBorder="1"/>
    <xf numFmtId="0" fontId="8" fillId="5" borderId="0" xfId="0" applyFont="1" applyFill="1" applyBorder="1" applyAlignment="1">
      <alignment horizontal="right" vertical="top"/>
    </xf>
    <xf numFmtId="0" fontId="8" fillId="5" borderId="0" xfId="0" applyFont="1" applyFill="1" applyBorder="1" applyAlignment="1">
      <alignment horizontal="center" vertical="top"/>
    </xf>
    <xf numFmtId="0" fontId="8" fillId="5" borderId="89" xfId="0" applyFont="1" applyFill="1" applyBorder="1" applyAlignment="1">
      <alignment horizontal="right" vertical="top"/>
    </xf>
    <xf numFmtId="0" fontId="9" fillId="5" borderId="85" xfId="0" applyFont="1" applyFill="1" applyBorder="1" applyAlignment="1">
      <alignment horizontal="center" vertical="top"/>
    </xf>
    <xf numFmtId="0" fontId="9" fillId="5" borderId="86" xfId="0" applyFont="1" applyFill="1" applyBorder="1" applyAlignment="1">
      <alignment horizontal="center" vertical="top"/>
    </xf>
    <xf numFmtId="0" fontId="9" fillId="5" borderId="86" xfId="0" applyFont="1" applyFill="1" applyBorder="1" applyAlignment="1">
      <alignment horizontal="center" vertical="top" wrapText="1"/>
    </xf>
    <xf numFmtId="0" fontId="9" fillId="5" borderId="87" xfId="0" applyFont="1" applyFill="1" applyBorder="1" applyAlignment="1">
      <alignment horizontal="center" vertical="top"/>
    </xf>
    <xf numFmtId="0" fontId="6" fillId="5" borderId="96" xfId="0" applyFont="1" applyFill="1" applyBorder="1" applyAlignment="1">
      <alignment horizontal="center" vertical="center" wrapText="1"/>
    </xf>
    <xf numFmtId="0" fontId="6" fillId="5" borderId="103" xfId="0" applyFont="1" applyFill="1" applyBorder="1" applyAlignment="1">
      <alignment horizontal="center" vertical="center" wrapText="1"/>
    </xf>
    <xf numFmtId="0" fontId="6" fillId="5" borderId="105" xfId="0" applyFont="1" applyFill="1" applyBorder="1" applyAlignment="1">
      <alignment horizontal="center" vertical="center" wrapText="1"/>
    </xf>
    <xf numFmtId="0" fontId="6" fillId="5" borderId="104" xfId="0" applyFont="1" applyFill="1" applyBorder="1" applyAlignment="1">
      <alignment horizontal="center" vertical="center" wrapText="1"/>
    </xf>
    <xf numFmtId="49" fontId="44" fillId="0" borderId="108" xfId="9" applyNumberFormat="1" applyFont="1" applyFill="1" applyBorder="1" applyAlignment="1">
      <alignment horizontal="center" vertical="center"/>
    </xf>
    <xf numFmtId="0" fontId="42" fillId="0" borderId="97" xfId="0" applyFont="1" applyBorder="1" applyAlignment="1">
      <alignment vertical="center" wrapText="1"/>
    </xf>
    <xf numFmtId="0" fontId="42" fillId="0" borderId="97" xfId="0" applyFont="1" applyBorder="1" applyAlignment="1">
      <alignment horizontal="center" vertical="center"/>
    </xf>
    <xf numFmtId="49" fontId="14" fillId="0" borderId="97" xfId="9" applyNumberFormat="1" applyFont="1" applyFill="1" applyBorder="1" applyAlignment="1">
      <alignment horizontal="center" vertical="center"/>
    </xf>
    <xf numFmtId="2" fontId="14" fillId="0" borderId="97" xfId="9" applyNumberFormat="1" applyFont="1" applyFill="1" applyBorder="1" applyAlignment="1">
      <alignment vertical="center"/>
    </xf>
    <xf numFmtId="0" fontId="42" fillId="0" borderId="109" xfId="0" applyFont="1" applyBorder="1"/>
    <xf numFmtId="49" fontId="44" fillId="0" borderId="110" xfId="9" applyNumberFormat="1" applyFont="1" applyFill="1" applyBorder="1" applyAlignment="1">
      <alignment horizontal="center" vertical="center"/>
    </xf>
    <xf numFmtId="0" fontId="42" fillId="0" borderId="111" xfId="0" applyFont="1" applyBorder="1" applyAlignment="1">
      <alignment vertical="center" wrapText="1"/>
    </xf>
    <xf numFmtId="0" fontId="42" fillId="0" borderId="111" xfId="0" applyFont="1" applyBorder="1" applyAlignment="1">
      <alignment horizontal="center" vertical="center"/>
    </xf>
    <xf numFmtId="0" fontId="42" fillId="0" borderId="111" xfId="0" applyFont="1" applyBorder="1"/>
    <xf numFmtId="49" fontId="14" fillId="0" borderId="111" xfId="9" applyNumberFormat="1" applyFont="1" applyFill="1" applyBorder="1" applyAlignment="1">
      <alignment horizontal="center" vertical="center"/>
    </xf>
    <xf numFmtId="43" fontId="42" fillId="0" borderId="111" xfId="7" applyFont="1" applyBorder="1"/>
    <xf numFmtId="0" fontId="42" fillId="0" borderId="112" xfId="0" applyFont="1" applyBorder="1" applyAlignment="1">
      <alignment vertical="center" wrapText="1"/>
    </xf>
    <xf numFmtId="49" fontId="44" fillId="0" borderId="109" xfId="9" applyNumberFormat="1" applyFont="1" applyFill="1" applyBorder="1" applyAlignment="1">
      <alignment horizontal="left" vertical="center" wrapText="1"/>
    </xf>
    <xf numFmtId="49" fontId="44" fillId="0" borderId="111" xfId="9" applyNumberFormat="1" applyFont="1" applyFill="1" applyBorder="1" applyAlignment="1">
      <alignment horizontal="left" vertical="center" wrapText="1"/>
    </xf>
    <xf numFmtId="49" fontId="14" fillId="0" borderId="111" xfId="9" applyNumberFormat="1" applyFont="1" applyFill="1" applyBorder="1" applyAlignment="1">
      <alignment horizontal="center" vertical="center" wrapText="1"/>
    </xf>
    <xf numFmtId="2" fontId="14" fillId="0" borderId="111" xfId="9" applyNumberFormat="1" applyFont="1" applyFill="1" applyBorder="1" applyAlignment="1">
      <alignment vertical="center" wrapText="1"/>
    </xf>
    <xf numFmtId="0" fontId="42" fillId="0" borderId="109" xfId="0" applyFont="1" applyBorder="1" applyAlignment="1">
      <alignment vertical="center"/>
    </xf>
    <xf numFmtId="0" fontId="27" fillId="0" borderId="111" xfId="0" applyFont="1" applyBorder="1" applyAlignment="1">
      <alignment horizontal="center" vertical="center"/>
    </xf>
    <xf numFmtId="14" fontId="27" fillId="0" borderId="111" xfId="0" applyNumberFormat="1" applyFont="1" applyBorder="1" applyAlignment="1">
      <alignment horizontal="center" vertical="center"/>
    </xf>
    <xf numFmtId="0" fontId="42" fillId="0" borderId="112" xfId="0" applyFont="1" applyBorder="1"/>
    <xf numFmtId="0" fontId="42" fillId="0" borderId="110" xfId="0" applyFont="1" applyBorder="1"/>
    <xf numFmtId="0" fontId="45" fillId="0" borderId="109" xfId="0" applyFont="1" applyBorder="1"/>
    <xf numFmtId="0" fontId="45" fillId="0" borderId="110" xfId="0" applyFont="1" applyBorder="1"/>
    <xf numFmtId="0" fontId="45" fillId="0" borderId="111" xfId="0" applyFont="1" applyBorder="1"/>
    <xf numFmtId="43" fontId="45" fillId="0" borderId="111" xfId="7" applyFont="1" applyBorder="1"/>
    <xf numFmtId="0" fontId="45" fillId="0" borderId="112" xfId="0" applyFont="1" applyBorder="1"/>
    <xf numFmtId="0" fontId="45" fillId="0" borderId="113" xfId="0" applyFont="1" applyBorder="1"/>
    <xf numFmtId="0" fontId="45" fillId="0" borderId="114" xfId="0" applyFont="1" applyBorder="1"/>
    <xf numFmtId="0" fontId="45" fillId="0" borderId="104" xfId="0" applyFont="1" applyBorder="1"/>
    <xf numFmtId="43" fontId="45" fillId="0" borderId="104" xfId="7" applyFont="1" applyBorder="1"/>
    <xf numFmtId="0" fontId="45" fillId="0" borderId="106" xfId="0" applyFont="1" applyBorder="1"/>
    <xf numFmtId="0" fontId="45" fillId="0" borderId="0" xfId="0" applyFont="1"/>
    <xf numFmtId="0" fontId="45" fillId="0" borderId="0" xfId="0" applyFont="1" applyAlignment="1">
      <alignment horizontal="right"/>
    </xf>
    <xf numFmtId="43" fontId="45" fillId="0" borderId="60" xfId="7" applyFont="1" applyBorder="1"/>
    <xf numFmtId="43" fontId="45" fillId="0" borderId="115" xfId="7" applyFont="1" applyBorder="1"/>
    <xf numFmtId="0" fontId="18" fillId="0" borderId="0" xfId="4" applyFont="1"/>
    <xf numFmtId="0" fontId="12" fillId="0" borderId="0" xfId="9" applyFont="1" applyAlignment="1">
      <alignment horizontal="right"/>
    </xf>
    <xf numFmtId="0" fontId="42" fillId="0" borderId="107" xfId="0" applyFont="1" applyBorder="1" applyAlignment="1">
      <alignment vertical="center"/>
    </xf>
    <xf numFmtId="0" fontId="42" fillId="0" borderId="97" xfId="0" applyFont="1" applyBorder="1" applyAlignment="1">
      <alignment vertical="center"/>
    </xf>
    <xf numFmtId="43" fontId="42" fillId="0" borderId="97" xfId="7" applyFont="1" applyBorder="1" applyAlignment="1">
      <alignment vertical="center"/>
    </xf>
    <xf numFmtId="0" fontId="42" fillId="0" borderId="101" xfId="0" applyFont="1" applyBorder="1" applyAlignment="1">
      <alignment vertical="center"/>
    </xf>
    <xf numFmtId="0" fontId="42" fillId="0" borderId="111" xfId="0" applyFont="1" applyBorder="1" applyAlignment="1">
      <alignment vertical="center"/>
    </xf>
    <xf numFmtId="2" fontId="27" fillId="0" borderId="111" xfId="0" applyNumberFormat="1" applyFont="1" applyFill="1" applyBorder="1" applyAlignment="1">
      <alignment vertical="center"/>
    </xf>
    <xf numFmtId="43" fontId="42" fillId="0" borderId="111" xfId="7" applyFont="1" applyBorder="1" applyAlignment="1">
      <alignment vertical="center"/>
    </xf>
    <xf numFmtId="0" fontId="42" fillId="0" borderId="112" xfId="0" applyFont="1" applyBorder="1" applyAlignment="1">
      <alignment vertical="center"/>
    </xf>
    <xf numFmtId="0" fontId="42" fillId="0" borderId="110" xfId="0" applyFont="1" applyBorder="1" applyAlignment="1">
      <alignment vertical="center"/>
    </xf>
    <xf numFmtId="0" fontId="27" fillId="0" borderId="0" xfId="0" applyFont="1" applyProtection="1">
      <protection locked="0"/>
    </xf>
    <xf numFmtId="0" fontId="49" fillId="9" borderId="119" xfId="0" applyFont="1" applyFill="1" applyBorder="1" applyAlignment="1" applyProtection="1">
      <alignment horizontal="right"/>
      <protection locked="0"/>
    </xf>
    <xf numFmtId="0" fontId="49" fillId="9" borderId="82" xfId="0" applyFont="1" applyFill="1" applyBorder="1" applyProtection="1">
      <protection locked="0"/>
    </xf>
    <xf numFmtId="0" fontId="49" fillId="9" borderId="0" xfId="0" applyFont="1" applyFill="1" applyBorder="1" applyProtection="1">
      <protection locked="0"/>
    </xf>
    <xf numFmtId="0" fontId="49" fillId="9" borderId="120" xfId="0" applyFont="1" applyFill="1" applyBorder="1" applyProtection="1">
      <protection locked="0"/>
    </xf>
    <xf numFmtId="0" fontId="49" fillId="8" borderId="121" xfId="0" applyFont="1" applyFill="1" applyBorder="1" applyProtection="1">
      <protection locked="0"/>
    </xf>
    <xf numFmtId="0" fontId="49" fillId="8" borderId="122" xfId="0" applyFont="1" applyFill="1" applyBorder="1" applyProtection="1">
      <protection locked="0"/>
    </xf>
    <xf numFmtId="0" fontId="49" fillId="8" borderId="123" xfId="0" applyFont="1" applyFill="1" applyBorder="1" applyProtection="1">
      <protection locked="0"/>
    </xf>
    <xf numFmtId="0" fontId="27" fillId="8" borderId="125" xfId="0" applyFont="1" applyFill="1" applyBorder="1" applyProtection="1">
      <protection locked="0"/>
    </xf>
    <xf numFmtId="0" fontId="27" fillId="0" borderId="138" xfId="0" applyFont="1" applyBorder="1" applyProtection="1">
      <protection locked="0"/>
    </xf>
    <xf numFmtId="0" fontId="27" fillId="0" borderId="126" xfId="0" applyFont="1" applyBorder="1" applyProtection="1">
      <protection locked="0"/>
    </xf>
    <xf numFmtId="0" fontId="27" fillId="0" borderId="127" xfId="0" applyFont="1" applyBorder="1" applyProtection="1">
      <protection locked="0"/>
    </xf>
    <xf numFmtId="0" fontId="27" fillId="0" borderId="128" xfId="0" applyFont="1" applyBorder="1" applyProtection="1">
      <protection locked="0"/>
    </xf>
    <xf numFmtId="0" fontId="49" fillId="0" borderId="140" xfId="0" applyFont="1" applyBorder="1" applyProtection="1">
      <protection locked="0"/>
    </xf>
    <xf numFmtId="0" fontId="27" fillId="0" borderId="141" xfId="0" applyFont="1" applyBorder="1" applyProtection="1">
      <protection locked="0"/>
    </xf>
    <xf numFmtId="0" fontId="27" fillId="0" borderId="142" xfId="0" applyFont="1" applyBorder="1" applyProtection="1">
      <protection locked="0"/>
    </xf>
    <xf numFmtId="0" fontId="27" fillId="0" borderId="143" xfId="0" applyFont="1" applyBorder="1" applyProtection="1">
      <protection locked="0"/>
    </xf>
    <xf numFmtId="0" fontId="27" fillId="0" borderId="140" xfId="0" applyFont="1" applyBorder="1" applyProtection="1">
      <protection locked="0"/>
    </xf>
    <xf numFmtId="43" fontId="0" fillId="0" borderId="143" xfId="0" applyNumberFormat="1" applyBorder="1" applyProtection="1">
      <protection locked="0"/>
    </xf>
    <xf numFmtId="43" fontId="27" fillId="0" borderId="143" xfId="7" applyFont="1" applyBorder="1" applyProtection="1">
      <protection locked="0"/>
    </xf>
    <xf numFmtId="0" fontId="27" fillId="0" borderId="146" xfId="0" applyFont="1" applyBorder="1" applyProtection="1">
      <protection locked="0"/>
    </xf>
    <xf numFmtId="0" fontId="27" fillId="0" borderId="147" xfId="0" applyFont="1" applyBorder="1" applyProtection="1">
      <protection locked="0"/>
    </xf>
    <xf numFmtId="0" fontId="27" fillId="0" borderId="148" xfId="0" applyFont="1" applyBorder="1" applyAlignment="1" applyProtection="1">
      <alignment horizontal="right"/>
      <protection locked="0"/>
    </xf>
    <xf numFmtId="0" fontId="0" fillId="0" borderId="0" xfId="0" applyProtection="1">
      <protection locked="0"/>
    </xf>
    <xf numFmtId="0" fontId="0" fillId="0" borderId="0" xfId="0" applyAlignment="1" applyProtection="1">
      <alignment horizontal="center"/>
      <protection locked="0"/>
    </xf>
    <xf numFmtId="0" fontId="46" fillId="0" borderId="0" xfId="0" applyFont="1" applyAlignment="1" applyProtection="1">
      <alignment vertical="center"/>
      <protection locked="0"/>
    </xf>
    <xf numFmtId="166" fontId="46" fillId="0" borderId="0" xfId="0" applyNumberFormat="1" applyFont="1" applyAlignment="1" applyProtection="1">
      <alignment vertical="center"/>
      <protection locked="0"/>
    </xf>
    <xf numFmtId="0" fontId="21" fillId="0" borderId="0" xfId="0" applyFont="1" applyAlignment="1" applyProtection="1">
      <alignment horizontal="center"/>
      <protection locked="0"/>
    </xf>
    <xf numFmtId="0" fontId="0" fillId="0" borderId="0" xfId="0" applyBorder="1" applyAlignment="1" applyProtection="1">
      <alignment horizontal="center"/>
      <protection locked="0"/>
    </xf>
    <xf numFmtId="0" fontId="50" fillId="0" borderId="0" xfId="14" applyFont="1" applyProtection="1">
      <protection locked="0"/>
    </xf>
    <xf numFmtId="0" fontId="6" fillId="2" borderId="0" xfId="1" applyFont="1" applyFill="1" applyAlignment="1">
      <alignment horizontal="center" vertical="center"/>
    </xf>
    <xf numFmtId="0" fontId="3" fillId="2" borderId="1"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0" xfId="1" applyFont="1" applyFill="1" applyAlignment="1">
      <alignment horizontal="center" vertical="center" wrapText="1"/>
    </xf>
    <xf numFmtId="0" fontId="4" fillId="2" borderId="5" xfId="1" applyFont="1" applyFill="1" applyBorder="1" applyAlignment="1">
      <alignment horizontal="center" vertical="center" wrapText="1"/>
    </xf>
    <xf numFmtId="0" fontId="6" fillId="2" borderId="4" xfId="1" applyFont="1" applyFill="1" applyBorder="1" applyAlignment="1" applyProtection="1">
      <alignment horizontal="left" vertical="center"/>
      <protection locked="0"/>
    </xf>
    <xf numFmtId="0" fontId="6" fillId="2" borderId="0" xfId="1" applyFont="1" applyFill="1" applyAlignment="1" applyProtection="1">
      <alignment horizontal="left" vertical="center"/>
      <protection locked="0"/>
    </xf>
    <xf numFmtId="0" fontId="8" fillId="0" borderId="7" xfId="1" applyFont="1" applyBorder="1" applyAlignment="1" applyProtection="1">
      <alignment horizontal="center" vertical="center"/>
      <protection locked="0"/>
    </xf>
    <xf numFmtId="0" fontId="8" fillId="0" borderId="8" xfId="1" applyFont="1" applyBorder="1" applyAlignment="1" applyProtection="1">
      <alignment horizontal="center" vertical="center"/>
      <protection locked="0"/>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0" fontId="6" fillId="0" borderId="9" xfId="1" applyFont="1" applyBorder="1" applyAlignment="1">
      <alignment horizontal="center" vertical="center" wrapText="1"/>
    </xf>
    <xf numFmtId="0" fontId="6" fillId="0" borderId="4" xfId="1" applyFont="1" applyBorder="1" applyAlignment="1">
      <alignment horizontal="center" vertical="center" wrapText="1"/>
    </xf>
    <xf numFmtId="0" fontId="6" fillId="0" borderId="0" xfId="1" applyFont="1" applyAlignment="1">
      <alignment horizontal="center" vertical="center" wrapText="1"/>
    </xf>
    <xf numFmtId="0" fontId="6" fillId="0" borderId="15" xfId="1" applyFont="1" applyBorder="1" applyAlignment="1">
      <alignment horizontal="center" vertical="center" wrapText="1"/>
    </xf>
    <xf numFmtId="0" fontId="6" fillId="0" borderId="6" xfId="1" applyFont="1" applyBorder="1" applyAlignment="1">
      <alignment horizontal="center" vertical="center" wrapText="1"/>
    </xf>
    <xf numFmtId="0" fontId="6" fillId="0" borderId="7" xfId="1" applyFont="1" applyBorder="1" applyAlignment="1">
      <alignment horizontal="center" vertical="center" wrapText="1"/>
    </xf>
    <xf numFmtId="0" fontId="6" fillId="0" borderId="19"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6" xfId="1" applyFont="1" applyBorder="1" applyAlignment="1">
      <alignment horizontal="center" vertical="center" wrapText="1"/>
    </xf>
    <xf numFmtId="0" fontId="6" fillId="0" borderId="20" xfId="1" applyFont="1" applyBorder="1" applyAlignment="1">
      <alignment horizontal="center" vertical="center" wrapText="1"/>
    </xf>
    <xf numFmtId="4" fontId="6" fillId="0" borderId="11" xfId="1" applyNumberFormat="1" applyFont="1" applyBorder="1" applyAlignment="1">
      <alignment horizontal="center" vertical="center"/>
    </xf>
    <xf numFmtId="4" fontId="6" fillId="0" borderId="12" xfId="1" applyNumberFormat="1" applyFont="1" applyBorder="1" applyAlignment="1">
      <alignment horizontal="center" vertical="center"/>
    </xf>
    <xf numFmtId="4" fontId="6" fillId="0" borderId="13" xfId="1" applyNumberFormat="1" applyFont="1" applyBorder="1" applyAlignment="1">
      <alignment horizontal="center" vertical="center"/>
    </xf>
    <xf numFmtId="4" fontId="6" fillId="2" borderId="10" xfId="1" applyNumberFormat="1" applyFont="1" applyFill="1" applyBorder="1" applyAlignment="1">
      <alignment horizontal="center" vertical="center" wrapText="1"/>
    </xf>
    <xf numFmtId="4" fontId="6" fillId="2" borderId="16" xfId="1" applyNumberFormat="1" applyFont="1" applyFill="1" applyBorder="1" applyAlignment="1">
      <alignment horizontal="center" vertical="center" wrapText="1"/>
    </xf>
    <xf numFmtId="4" fontId="6" fillId="2" borderId="20" xfId="1" applyNumberFormat="1" applyFont="1" applyFill="1" applyBorder="1" applyAlignment="1">
      <alignment horizontal="center" vertical="center" wrapText="1"/>
    </xf>
    <xf numFmtId="4" fontId="6" fillId="2" borderId="14" xfId="1" applyNumberFormat="1" applyFont="1" applyFill="1" applyBorder="1" applyAlignment="1">
      <alignment horizontal="center" vertical="center" wrapText="1"/>
    </xf>
    <xf numFmtId="4" fontId="6" fillId="2" borderId="18" xfId="1" applyNumberFormat="1" applyFont="1" applyFill="1" applyBorder="1" applyAlignment="1">
      <alignment horizontal="center" vertical="center" wrapText="1"/>
    </xf>
    <xf numFmtId="4" fontId="6" fillId="2" borderId="22" xfId="1" applyNumberFormat="1" applyFont="1" applyFill="1" applyBorder="1" applyAlignment="1">
      <alignment horizontal="center" vertical="center" wrapText="1"/>
    </xf>
    <xf numFmtId="4" fontId="6" fillId="0" borderId="17" xfId="1" applyNumberFormat="1" applyFont="1" applyBorder="1" applyAlignment="1">
      <alignment horizontal="center" vertical="center" wrapText="1"/>
    </xf>
    <xf numFmtId="4" fontId="6" fillId="0" borderId="21" xfId="1" applyNumberFormat="1" applyFont="1" applyBorder="1" applyAlignment="1">
      <alignment horizontal="center" vertical="center" wrapText="1"/>
    </xf>
    <xf numFmtId="0" fontId="12" fillId="0" borderId="0" xfId="3" applyFont="1" applyAlignment="1">
      <alignment horizontal="center"/>
    </xf>
    <xf numFmtId="0" fontId="3" fillId="5" borderId="1" xfId="3" applyFont="1" applyFill="1" applyBorder="1" applyAlignment="1" applyProtection="1">
      <alignment horizontal="center"/>
    </xf>
    <xf numFmtId="0" fontId="5" fillId="5" borderId="2" xfId="3" applyFont="1" applyFill="1" applyBorder="1" applyAlignment="1" applyProtection="1">
      <alignment horizontal="center"/>
    </xf>
    <xf numFmtId="0" fontId="5" fillId="5" borderId="3" xfId="3" applyFont="1" applyFill="1" applyBorder="1" applyAlignment="1" applyProtection="1">
      <alignment horizontal="center"/>
    </xf>
    <xf numFmtId="0" fontId="4" fillId="5" borderId="4" xfId="3" applyFont="1" applyFill="1" applyBorder="1" applyAlignment="1" applyProtection="1">
      <alignment horizontal="center" wrapText="1"/>
    </xf>
    <xf numFmtId="0" fontId="4" fillId="5" borderId="0" xfId="3" applyFont="1" applyFill="1" applyBorder="1" applyAlignment="1" applyProtection="1">
      <alignment horizontal="center"/>
    </xf>
    <xf numFmtId="0" fontId="4" fillId="5" borderId="5" xfId="3" applyFont="1" applyFill="1" applyBorder="1" applyAlignment="1" applyProtection="1">
      <alignment horizontal="center"/>
    </xf>
    <xf numFmtId="0" fontId="5" fillId="5" borderId="4" xfId="3" applyFont="1" applyFill="1" applyBorder="1" applyAlignment="1" applyProtection="1">
      <alignment horizontal="center"/>
    </xf>
    <xf numFmtId="0" fontId="5" fillId="5" borderId="0" xfId="3" applyFont="1" applyFill="1" applyBorder="1" applyAlignment="1" applyProtection="1">
      <alignment horizontal="center"/>
    </xf>
    <xf numFmtId="0" fontId="5" fillId="5" borderId="5" xfId="3" applyFont="1" applyFill="1" applyBorder="1" applyAlignment="1" applyProtection="1">
      <alignment horizontal="center"/>
    </xf>
    <xf numFmtId="0" fontId="6" fillId="5" borderId="30" xfId="3" applyNumberFormat="1" applyFont="1" applyFill="1" applyBorder="1" applyAlignment="1" applyProtection="1">
      <alignment horizontal="center" vertical="center" wrapText="1"/>
    </xf>
    <xf numFmtId="0" fontId="6" fillId="5" borderId="31" xfId="3" applyNumberFormat="1" applyFont="1" applyFill="1" applyBorder="1" applyAlignment="1" applyProtection="1">
      <alignment horizontal="center" vertical="center" wrapText="1"/>
    </xf>
    <xf numFmtId="0" fontId="6" fillId="5" borderId="32" xfId="3" applyNumberFormat="1" applyFont="1" applyFill="1" applyBorder="1" applyAlignment="1" applyProtection="1">
      <alignment horizontal="center" vertical="center" wrapText="1"/>
    </xf>
    <xf numFmtId="0" fontId="6" fillId="0" borderId="10" xfId="3" applyFont="1" applyFill="1" applyBorder="1" applyAlignment="1" applyProtection="1">
      <alignment horizontal="center" vertical="center" wrapText="1"/>
    </xf>
    <xf numFmtId="0" fontId="6" fillId="0" borderId="16" xfId="3" applyFont="1" applyFill="1" applyBorder="1" applyAlignment="1" applyProtection="1">
      <alignment horizontal="center" vertical="center" wrapText="1"/>
    </xf>
    <xf numFmtId="0" fontId="6" fillId="0" borderId="20" xfId="3" applyFont="1" applyFill="1" applyBorder="1" applyAlignment="1" applyProtection="1">
      <alignment horizontal="center" vertical="center" wrapText="1"/>
    </xf>
    <xf numFmtId="0" fontId="6" fillId="5" borderId="11" xfId="3" applyFont="1" applyFill="1" applyBorder="1" applyAlignment="1" applyProtection="1">
      <alignment horizontal="center" vertical="center"/>
    </xf>
    <xf numFmtId="0" fontId="6" fillId="5" borderId="12" xfId="3" applyFont="1" applyFill="1" applyBorder="1" applyAlignment="1" applyProtection="1">
      <alignment horizontal="center" vertical="center"/>
    </xf>
    <xf numFmtId="0" fontId="6" fillId="5" borderId="13" xfId="3" applyFont="1" applyFill="1" applyBorder="1" applyAlignment="1" applyProtection="1">
      <alignment horizontal="center" vertical="center"/>
    </xf>
    <xf numFmtId="0" fontId="6" fillId="5" borderId="14" xfId="3" applyFont="1" applyFill="1" applyBorder="1" applyAlignment="1" applyProtection="1">
      <alignment horizontal="center" vertical="center" wrapText="1"/>
    </xf>
    <xf numFmtId="0" fontId="6" fillId="5" borderId="18" xfId="3" applyFont="1" applyFill="1" applyBorder="1" applyAlignment="1" applyProtection="1">
      <alignment horizontal="center" vertical="center" wrapText="1"/>
    </xf>
    <xf numFmtId="0" fontId="6" fillId="5" borderId="22" xfId="3" applyFont="1" applyFill="1" applyBorder="1" applyAlignment="1" applyProtection="1">
      <alignment horizontal="center" vertical="center" wrapText="1"/>
    </xf>
    <xf numFmtId="0" fontId="6" fillId="5" borderId="17" xfId="3" applyFont="1" applyFill="1" applyBorder="1" applyAlignment="1" applyProtection="1">
      <alignment horizontal="center" vertical="center" wrapText="1"/>
    </xf>
    <xf numFmtId="0" fontId="6" fillId="5" borderId="21" xfId="3" applyFont="1" applyFill="1" applyBorder="1" applyAlignment="1" applyProtection="1">
      <alignment horizontal="center" vertical="center" wrapText="1"/>
    </xf>
    <xf numFmtId="4" fontId="19" fillId="4" borderId="43" xfId="4" applyNumberFormat="1" applyFont="1" applyFill="1" applyBorder="1" applyAlignment="1">
      <alignment horizontal="center" vertical="center" wrapText="1"/>
    </xf>
    <xf numFmtId="4" fontId="19" fillId="4" borderId="20" xfId="4" applyNumberFormat="1" applyFont="1" applyFill="1" applyBorder="1" applyAlignment="1">
      <alignment horizontal="center" vertical="center" wrapText="1"/>
    </xf>
    <xf numFmtId="4" fontId="19" fillId="4" borderId="44" xfId="4" applyNumberFormat="1" applyFont="1" applyFill="1" applyBorder="1" applyAlignment="1">
      <alignment horizontal="center" vertical="center" wrapText="1"/>
    </xf>
    <xf numFmtId="4" fontId="19" fillId="4" borderId="22" xfId="4"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4" borderId="1" xfId="4" applyFont="1" applyFill="1" applyBorder="1" applyAlignment="1" applyProtection="1">
      <alignment horizontal="center" vertical="center" wrapText="1"/>
    </xf>
    <xf numFmtId="0" fontId="18" fillId="4" borderId="2" xfId="4" applyFont="1" applyFill="1" applyBorder="1" applyAlignment="1" applyProtection="1">
      <alignment horizontal="center" vertical="center" wrapText="1"/>
    </xf>
    <xf numFmtId="0" fontId="18" fillId="4" borderId="3" xfId="4" applyFont="1" applyFill="1" applyBorder="1" applyAlignment="1" applyProtection="1">
      <alignment horizontal="center" vertical="center" wrapText="1"/>
    </xf>
    <xf numFmtId="0" fontId="18" fillId="4" borderId="4" xfId="4" applyFont="1" applyFill="1" applyBorder="1" applyAlignment="1" applyProtection="1">
      <alignment horizontal="center" vertical="center" wrapText="1"/>
    </xf>
    <xf numFmtId="0" fontId="18" fillId="4" borderId="0" xfId="4" applyFont="1" applyFill="1" applyBorder="1" applyAlignment="1" applyProtection="1">
      <alignment horizontal="center" vertical="center" wrapText="1"/>
    </xf>
    <xf numFmtId="0" fontId="18" fillId="4" borderId="5" xfId="4" applyFont="1" applyFill="1" applyBorder="1" applyAlignment="1" applyProtection="1">
      <alignment horizontal="center" vertical="center" wrapText="1"/>
    </xf>
    <xf numFmtId="0" fontId="19" fillId="4" borderId="4" xfId="4" applyFont="1" applyFill="1" applyBorder="1" applyAlignment="1" applyProtection="1">
      <alignment horizontal="left" vertical="center" wrapText="1"/>
    </xf>
    <xf numFmtId="0" fontId="19" fillId="4" borderId="0" xfId="4" applyFont="1" applyFill="1" applyBorder="1" applyAlignment="1" applyProtection="1">
      <alignment horizontal="left" vertical="center" wrapText="1"/>
    </xf>
    <xf numFmtId="0" fontId="6" fillId="4" borderId="0" xfId="3" applyFont="1" applyFill="1" applyBorder="1" applyAlignment="1" applyProtection="1">
      <alignment horizontal="center" vertical="top"/>
      <protection locked="0"/>
    </xf>
    <xf numFmtId="0" fontId="6" fillId="4" borderId="5" xfId="3" applyFont="1" applyFill="1" applyBorder="1" applyAlignment="1" applyProtection="1">
      <alignment horizontal="center" vertical="top"/>
      <protection locked="0"/>
    </xf>
    <xf numFmtId="49" fontId="19" fillId="4" borderId="40" xfId="4" applyNumberFormat="1" applyFont="1" applyFill="1" applyBorder="1" applyAlignment="1" applyProtection="1">
      <alignment horizontal="center" vertical="center" wrapText="1"/>
    </xf>
    <xf numFmtId="49" fontId="19" fillId="4" borderId="42" xfId="4" applyNumberFormat="1" applyFont="1" applyFill="1" applyBorder="1" applyAlignment="1" applyProtection="1">
      <alignment horizontal="center" vertical="center" wrapText="1"/>
    </xf>
    <xf numFmtId="49" fontId="19" fillId="4" borderId="45" xfId="4" applyNumberFormat="1" applyFont="1" applyFill="1" applyBorder="1" applyAlignment="1" applyProtection="1">
      <alignment horizontal="center" vertical="center" wrapText="1"/>
    </xf>
    <xf numFmtId="0" fontId="19" fillId="4" borderId="11" xfId="4" applyFont="1" applyFill="1" applyBorder="1" applyAlignment="1">
      <alignment horizontal="center" vertical="center" wrapText="1"/>
    </xf>
    <xf numFmtId="0" fontId="19" fillId="4" borderId="12" xfId="4" applyFont="1" applyFill="1" applyBorder="1" applyAlignment="1">
      <alignment horizontal="center" vertical="center" wrapText="1"/>
    </xf>
    <xf numFmtId="0" fontId="19" fillId="4" borderId="41" xfId="4" applyFont="1" applyFill="1" applyBorder="1" applyAlignment="1">
      <alignment horizontal="center" vertical="center" wrapText="1"/>
    </xf>
    <xf numFmtId="0" fontId="19" fillId="4" borderId="43" xfId="4" applyFont="1" applyFill="1" applyBorder="1" applyAlignment="1">
      <alignment horizontal="center" vertical="center" wrapText="1"/>
    </xf>
    <xf numFmtId="0" fontId="19" fillId="4" borderId="20" xfId="4" applyFont="1" applyFill="1" applyBorder="1" applyAlignment="1">
      <alignment horizontal="center" vertical="center" wrapText="1"/>
    </xf>
    <xf numFmtId="4" fontId="12" fillId="4" borderId="52" xfId="4" applyNumberFormat="1" applyFont="1" applyFill="1" applyBorder="1" applyAlignment="1">
      <alignment horizontal="center" vertical="center" wrapText="1"/>
    </xf>
    <xf numFmtId="4" fontId="12" fillId="4" borderId="53" xfId="4" applyNumberFormat="1" applyFont="1" applyFill="1" applyBorder="1" applyAlignment="1">
      <alignment horizontal="center" vertical="center" wrapText="1"/>
    </xf>
    <xf numFmtId="4" fontId="6" fillId="4" borderId="0" xfId="4" applyNumberFormat="1" applyFont="1" applyFill="1" applyAlignment="1">
      <alignment horizontal="center" wrapText="1"/>
    </xf>
    <xf numFmtId="49" fontId="19" fillId="4" borderId="1" xfId="4" applyNumberFormat="1" applyFont="1" applyFill="1" applyBorder="1" applyAlignment="1" applyProtection="1">
      <alignment horizontal="center" vertical="center" wrapText="1"/>
    </xf>
    <xf numFmtId="49" fontId="19" fillId="4" borderId="9" xfId="4" applyNumberFormat="1" applyFont="1" applyFill="1" applyBorder="1" applyAlignment="1" applyProtection="1">
      <alignment horizontal="center" vertical="center" wrapText="1"/>
    </xf>
    <xf numFmtId="49" fontId="19" fillId="4" borderId="4" xfId="4" applyNumberFormat="1" applyFont="1" applyFill="1" applyBorder="1" applyAlignment="1" applyProtection="1">
      <alignment horizontal="center" vertical="center" wrapText="1"/>
    </xf>
    <xf numFmtId="49" fontId="19" fillId="4" borderId="15" xfId="4" applyNumberFormat="1" applyFont="1" applyFill="1" applyBorder="1" applyAlignment="1" applyProtection="1">
      <alignment horizontal="center" vertical="center" wrapText="1"/>
    </xf>
    <xf numFmtId="49" fontId="19" fillId="4" borderId="6" xfId="4" applyNumberFormat="1" applyFont="1" applyFill="1" applyBorder="1" applyAlignment="1" applyProtection="1">
      <alignment horizontal="center" vertical="center" wrapText="1"/>
    </xf>
    <xf numFmtId="49" fontId="19" fillId="4" borderId="19" xfId="4" applyNumberFormat="1" applyFont="1" applyFill="1" applyBorder="1" applyAlignment="1" applyProtection="1">
      <alignment horizontal="center" vertical="center" wrapText="1"/>
    </xf>
    <xf numFmtId="0" fontId="6" fillId="4" borderId="47" xfId="4" applyFont="1" applyFill="1" applyBorder="1" applyAlignment="1">
      <alignment horizontal="center" vertical="center" wrapText="1"/>
    </xf>
    <xf numFmtId="0" fontId="6" fillId="4" borderId="2" xfId="4" applyFont="1" applyFill="1" applyBorder="1" applyAlignment="1">
      <alignment horizontal="center" vertical="center" wrapText="1"/>
    </xf>
    <xf numFmtId="0" fontId="6" fillId="4" borderId="3" xfId="4" applyFont="1" applyFill="1" applyBorder="1" applyAlignment="1">
      <alignment horizontal="center" vertical="center" wrapText="1"/>
    </xf>
    <xf numFmtId="49" fontId="19" fillId="5" borderId="14" xfId="5" applyNumberFormat="1" applyFont="1" applyFill="1" applyBorder="1" applyAlignment="1">
      <alignment horizontal="center" vertical="center" wrapText="1"/>
    </xf>
    <xf numFmtId="49" fontId="19" fillId="5" borderId="22" xfId="5" applyNumberFormat="1" applyFont="1" applyFill="1" applyBorder="1" applyAlignment="1">
      <alignment horizontal="center" vertical="center" wrapText="1"/>
    </xf>
    <xf numFmtId="0" fontId="19" fillId="5" borderId="45" xfId="5" applyFont="1" applyFill="1" applyBorder="1" applyAlignment="1" applyProtection="1">
      <alignment horizontal="center" vertical="center"/>
      <protection locked="0"/>
    </xf>
    <xf numFmtId="0" fontId="19" fillId="5" borderId="58" xfId="5" applyFont="1" applyFill="1" applyBorder="1" applyAlignment="1" applyProtection="1">
      <alignment horizontal="center" vertical="center"/>
      <protection locked="0"/>
    </xf>
    <xf numFmtId="0" fontId="19" fillId="0" borderId="0" xfId="5" applyFont="1" applyAlignment="1">
      <alignment horizontal="center" vertical="center" wrapText="1"/>
    </xf>
    <xf numFmtId="0" fontId="19" fillId="5" borderId="1" xfId="5" applyFont="1" applyFill="1" applyBorder="1" applyAlignment="1" applyProtection="1">
      <alignment horizontal="center" vertical="center" wrapText="1"/>
    </xf>
    <xf numFmtId="0" fontId="19" fillId="5" borderId="2" xfId="5" applyFont="1" applyFill="1" applyBorder="1" applyAlignment="1" applyProtection="1">
      <alignment horizontal="center" vertical="center" wrapText="1"/>
    </xf>
    <xf numFmtId="0" fontId="19" fillId="5" borderId="3" xfId="5" applyFont="1" applyFill="1" applyBorder="1" applyAlignment="1" applyProtection="1">
      <alignment horizontal="center" vertical="center" wrapText="1"/>
    </xf>
    <xf numFmtId="0" fontId="19" fillId="5" borderId="4" xfId="5" applyFont="1" applyFill="1" applyBorder="1" applyAlignment="1" applyProtection="1">
      <alignment horizontal="center" vertical="center" wrapText="1"/>
    </xf>
    <xf numFmtId="0" fontId="19" fillId="5" borderId="0" xfId="5" applyFont="1" applyFill="1" applyBorder="1" applyAlignment="1" applyProtection="1">
      <alignment horizontal="center" vertical="center" wrapText="1"/>
    </xf>
    <xf numFmtId="0" fontId="19" fillId="5" borderId="5" xfId="5" applyFont="1" applyFill="1" applyBorder="1" applyAlignment="1" applyProtection="1">
      <alignment horizontal="center" vertical="center" wrapText="1"/>
    </xf>
    <xf numFmtId="0" fontId="19" fillId="5" borderId="9" xfId="5" applyFont="1" applyFill="1" applyBorder="1" applyAlignment="1" applyProtection="1">
      <alignment horizontal="center" vertical="center" wrapText="1"/>
    </xf>
    <xf numFmtId="0" fontId="19" fillId="5" borderId="15" xfId="5" applyFont="1" applyFill="1" applyBorder="1" applyAlignment="1" applyProtection="1">
      <alignment horizontal="center" vertical="center" wrapText="1"/>
    </xf>
    <xf numFmtId="0" fontId="19" fillId="5" borderId="6" xfId="5" applyFont="1" applyFill="1" applyBorder="1" applyAlignment="1" applyProtection="1">
      <alignment horizontal="center" vertical="center" wrapText="1"/>
    </xf>
    <xf numFmtId="0" fontId="19" fillId="5" borderId="19" xfId="5" applyFont="1" applyFill="1" applyBorder="1" applyAlignment="1" applyProtection="1">
      <alignment horizontal="center" vertical="center" wrapText="1"/>
    </xf>
    <xf numFmtId="0" fontId="19" fillId="5" borderId="55" xfId="4" applyFont="1" applyFill="1" applyBorder="1" applyAlignment="1">
      <alignment horizontal="center" vertical="center" wrapText="1"/>
    </xf>
    <xf numFmtId="0" fontId="19" fillId="5" borderId="56" xfId="4" applyFont="1" applyFill="1" applyBorder="1" applyAlignment="1">
      <alignment horizontal="center" vertical="center" wrapText="1"/>
    </xf>
    <xf numFmtId="0" fontId="19" fillId="5" borderId="57" xfId="4" applyFont="1" applyFill="1" applyBorder="1" applyAlignment="1">
      <alignment horizontal="center" vertical="center" wrapText="1"/>
    </xf>
    <xf numFmtId="0" fontId="19" fillId="5" borderId="10" xfId="4" applyFont="1" applyFill="1" applyBorder="1" applyAlignment="1">
      <alignment horizontal="center" vertical="center" wrapText="1"/>
    </xf>
    <xf numFmtId="0" fontId="19" fillId="5" borderId="20" xfId="4" applyFont="1" applyFill="1" applyBorder="1" applyAlignment="1">
      <alignment horizontal="center" vertical="center" wrapText="1"/>
    </xf>
    <xf numFmtId="0" fontId="19" fillId="5" borderId="10" xfId="5" applyFont="1" applyFill="1" applyBorder="1" applyAlignment="1">
      <alignment horizontal="center" vertical="center" wrapText="1"/>
    </xf>
    <xf numFmtId="0" fontId="19" fillId="5" borderId="20" xfId="5" applyFont="1" applyFill="1" applyBorder="1" applyAlignment="1">
      <alignment horizontal="center" vertical="center" wrapText="1"/>
    </xf>
    <xf numFmtId="0" fontId="24" fillId="6" borderId="59" xfId="0" applyFont="1" applyFill="1" applyBorder="1" applyAlignment="1">
      <alignment horizontal="center" vertical="center" wrapText="1"/>
    </xf>
    <xf numFmtId="0" fontId="23" fillId="6" borderId="59" xfId="0" applyFont="1" applyFill="1" applyBorder="1" applyAlignment="1">
      <alignment horizontal="center"/>
    </xf>
    <xf numFmtId="0" fontId="0" fillId="0" borderId="59" xfId="0" applyBorder="1"/>
    <xf numFmtId="0" fontId="12" fillId="7" borderId="60" xfId="8" applyFont="1" applyFill="1" applyBorder="1" applyAlignment="1">
      <alignment horizontal="center" vertical="center"/>
    </xf>
    <xf numFmtId="0" fontId="12" fillId="7" borderId="61" xfId="8" applyFont="1" applyFill="1" applyBorder="1" applyAlignment="1">
      <alignment horizontal="center" vertical="center"/>
    </xf>
    <xf numFmtId="0" fontId="12" fillId="7" borderId="62" xfId="8" applyFont="1" applyFill="1" applyBorder="1" applyAlignment="1">
      <alignment horizontal="center" vertical="center"/>
    </xf>
    <xf numFmtId="0" fontId="6" fillId="0" borderId="0" xfId="9" applyFont="1" applyAlignment="1">
      <alignment horizontal="center" vertical="center"/>
    </xf>
    <xf numFmtId="0" fontId="6" fillId="0" borderId="0" xfId="9" applyFont="1" applyAlignment="1">
      <alignment horizontal="center"/>
    </xf>
    <xf numFmtId="0" fontId="8" fillId="0" borderId="0" xfId="9" applyAlignment="1">
      <alignment horizontal="center"/>
    </xf>
    <xf numFmtId="0" fontId="8" fillId="0" borderId="0" xfId="9" applyAlignment="1">
      <alignment horizontal="right"/>
    </xf>
    <xf numFmtId="0" fontId="26" fillId="0" borderId="0" xfId="9" applyFont="1" applyAlignment="1">
      <alignment horizontal="left" wrapText="1"/>
    </xf>
    <xf numFmtId="0" fontId="12" fillId="7" borderId="63" xfId="8" applyFont="1" applyFill="1" applyBorder="1" applyAlignment="1">
      <alignment horizontal="center" vertical="center"/>
    </xf>
    <xf numFmtId="0" fontId="12" fillId="7" borderId="64" xfId="8" applyFont="1" applyFill="1" applyBorder="1" applyAlignment="1">
      <alignment horizontal="center" vertical="center"/>
    </xf>
    <xf numFmtId="0" fontId="12" fillId="7" borderId="65" xfId="8" applyFont="1" applyFill="1" applyBorder="1" applyAlignment="1">
      <alignment horizontal="center" vertical="center"/>
    </xf>
    <xf numFmtId="0" fontId="12" fillId="7" borderId="66" xfId="8" applyFont="1" applyFill="1" applyBorder="1" applyAlignment="1">
      <alignment horizontal="center" vertical="center"/>
    </xf>
    <xf numFmtId="0" fontId="12" fillId="7" borderId="67" xfId="8" applyFont="1" applyFill="1" applyBorder="1" applyAlignment="1">
      <alignment horizontal="center" vertical="center"/>
    </xf>
    <xf numFmtId="0" fontId="12" fillId="7" borderId="0" xfId="8" applyFont="1" applyFill="1" applyAlignment="1">
      <alignment horizontal="center" vertical="center"/>
    </xf>
    <xf numFmtId="0" fontId="12" fillId="7" borderId="68" xfId="8" applyFont="1" applyFill="1" applyBorder="1" applyAlignment="1">
      <alignment horizontal="center" vertical="center" wrapText="1"/>
    </xf>
    <xf numFmtId="0" fontId="12" fillId="7" borderId="74" xfId="8" applyFont="1" applyFill="1" applyBorder="1" applyAlignment="1">
      <alignment horizontal="center" vertical="center" wrapText="1"/>
    </xf>
    <xf numFmtId="0" fontId="12" fillId="7" borderId="79" xfId="8" applyFont="1" applyFill="1" applyBorder="1" applyAlignment="1">
      <alignment horizontal="center" vertical="center" wrapText="1"/>
    </xf>
    <xf numFmtId="0" fontId="12" fillId="7" borderId="69" xfId="8" applyFont="1" applyFill="1" applyBorder="1" applyAlignment="1">
      <alignment horizontal="center" vertical="center" wrapText="1"/>
    </xf>
    <xf numFmtId="0" fontId="12" fillId="7" borderId="75" xfId="8" applyFont="1" applyFill="1" applyBorder="1" applyAlignment="1">
      <alignment horizontal="center" vertical="center" wrapText="1"/>
    </xf>
    <xf numFmtId="0" fontId="12" fillId="7" borderId="70" xfId="8" applyFont="1" applyFill="1" applyBorder="1" applyAlignment="1">
      <alignment horizontal="center" vertical="center" wrapText="1"/>
    </xf>
    <xf numFmtId="0" fontId="12" fillId="7" borderId="76" xfId="8" applyFont="1" applyFill="1" applyBorder="1" applyAlignment="1">
      <alignment horizontal="center" vertical="center" wrapText="1"/>
    </xf>
    <xf numFmtId="0" fontId="12" fillId="7" borderId="43" xfId="8" applyFont="1" applyFill="1" applyBorder="1" applyAlignment="1">
      <alignment horizontal="center" vertical="center" wrapText="1"/>
    </xf>
    <xf numFmtId="0" fontId="12" fillId="7" borderId="77" xfId="8" applyFont="1" applyFill="1" applyBorder="1" applyAlignment="1">
      <alignment horizontal="center" vertical="center" wrapText="1"/>
    </xf>
    <xf numFmtId="0" fontId="12" fillId="7" borderId="71" xfId="8" applyFont="1" applyFill="1" applyBorder="1" applyAlignment="1">
      <alignment horizontal="center" vertical="center" wrapText="1"/>
    </xf>
    <xf numFmtId="0" fontId="12" fillId="7" borderId="72" xfId="8" applyFont="1" applyFill="1" applyBorder="1" applyAlignment="1">
      <alignment horizontal="center" vertical="center" wrapText="1"/>
    </xf>
    <xf numFmtId="0" fontId="12" fillId="7" borderId="73" xfId="8" applyFont="1" applyFill="1" applyBorder="1" applyAlignment="1">
      <alignment horizontal="center" vertical="center" wrapText="1"/>
    </xf>
    <xf numFmtId="0" fontId="33" fillId="0" borderId="0" xfId="11" applyFont="1" applyAlignment="1">
      <alignment horizontal="center" vertical="center"/>
    </xf>
    <xf numFmtId="0" fontId="33" fillId="0" borderId="0" xfId="11" applyFont="1" applyBorder="1" applyAlignment="1">
      <alignment horizontal="center" vertical="center" wrapText="1"/>
    </xf>
    <xf numFmtId="0" fontId="32" fillId="0" borderId="0" xfId="11" applyFont="1" applyBorder="1" applyAlignment="1">
      <alignment horizontal="center" vertical="center"/>
    </xf>
    <xf numFmtId="0" fontId="25" fillId="0" borderId="43" xfId="11" applyFont="1" applyBorder="1" applyAlignment="1">
      <alignment horizontal="center" vertical="center" wrapText="1"/>
    </xf>
    <xf numFmtId="0" fontId="25" fillId="0" borderId="16" xfId="11" applyFont="1" applyBorder="1" applyAlignment="1">
      <alignment horizontal="center" vertical="center" wrapText="1"/>
    </xf>
    <xf numFmtId="0" fontId="25" fillId="0" borderId="77" xfId="11" applyFont="1" applyBorder="1" applyAlignment="1">
      <alignment horizontal="center" vertical="center" wrapText="1"/>
    </xf>
    <xf numFmtId="0" fontId="35" fillId="0" borderId="0" xfId="11" applyFont="1" applyBorder="1" applyAlignment="1">
      <alignment horizontal="left" vertical="center" wrapText="1"/>
    </xf>
    <xf numFmtId="164" fontId="25" fillId="0" borderId="0" xfId="11" applyNumberFormat="1" applyFont="1" applyBorder="1" applyAlignment="1">
      <alignment horizontal="center" vertical="center"/>
    </xf>
    <xf numFmtId="49" fontId="33" fillId="0" borderId="60" xfId="11" applyNumberFormat="1" applyFont="1" applyBorder="1" applyAlignment="1">
      <alignment horizontal="center" vertical="center"/>
    </xf>
    <xf numFmtId="49" fontId="33" fillId="0" borderId="61" xfId="11" applyNumberFormat="1" applyFont="1" applyBorder="1" applyAlignment="1">
      <alignment horizontal="center" vertical="center"/>
    </xf>
    <xf numFmtId="49" fontId="33" fillId="0" borderId="62" xfId="11" applyNumberFormat="1" applyFont="1" applyBorder="1" applyAlignment="1">
      <alignment horizontal="center" vertical="center"/>
    </xf>
    <xf numFmtId="0" fontId="25" fillId="0" borderId="83" xfId="11" applyFont="1" applyBorder="1" applyAlignment="1">
      <alignment horizontal="center" vertical="center" wrapText="1"/>
    </xf>
    <xf numFmtId="0" fontId="25" fillId="0" borderId="67" xfId="11" applyFont="1" applyBorder="1" applyAlignment="1">
      <alignment horizontal="center" vertical="center" wrapText="1"/>
    </xf>
    <xf numFmtId="0" fontId="25" fillId="0" borderId="84" xfId="11" applyFont="1" applyBorder="1" applyAlignment="1">
      <alignment horizontal="center" vertical="center" wrapText="1"/>
    </xf>
    <xf numFmtId="0" fontId="25" fillId="0" borderId="85" xfId="11" applyFont="1" applyBorder="1" applyAlignment="1">
      <alignment horizontal="center" vertical="center" wrapText="1"/>
    </xf>
    <xf numFmtId="0" fontId="25" fillId="0" borderId="86" xfId="11" applyFont="1" applyBorder="1" applyAlignment="1">
      <alignment horizontal="center" vertical="center" wrapText="1"/>
    </xf>
    <xf numFmtId="0" fontId="25" fillId="0" borderId="87" xfId="11" applyFont="1" applyBorder="1" applyAlignment="1">
      <alignment horizontal="center" vertical="center" wrapText="1"/>
    </xf>
    <xf numFmtId="49" fontId="25" fillId="0" borderId="60" xfId="11" applyNumberFormat="1" applyFont="1" applyBorder="1" applyAlignment="1">
      <alignment horizontal="center" vertical="center"/>
    </xf>
    <xf numFmtId="49" fontId="25" fillId="0" borderId="61" xfId="11" applyNumberFormat="1" applyFont="1" applyBorder="1" applyAlignment="1">
      <alignment horizontal="center" vertical="center"/>
    </xf>
    <xf numFmtId="49" fontId="25" fillId="0" borderId="62" xfId="11" applyNumberFormat="1" applyFont="1" applyBorder="1" applyAlignment="1">
      <alignment horizontal="center" vertical="center"/>
    </xf>
    <xf numFmtId="49" fontId="25" fillId="0" borderId="67" xfId="11" applyNumberFormat="1" applyFont="1" applyBorder="1" applyAlignment="1">
      <alignment horizontal="left" vertical="center" wrapText="1"/>
    </xf>
    <xf numFmtId="165" fontId="25" fillId="0" borderId="67" xfId="11" applyNumberFormat="1" applyFont="1" applyBorder="1" applyAlignment="1">
      <alignment horizontal="right" vertical="center"/>
    </xf>
    <xf numFmtId="165" fontId="25" fillId="0" borderId="84" xfId="11" applyNumberFormat="1" applyFont="1" applyBorder="1" applyAlignment="1">
      <alignment horizontal="right" vertical="center"/>
    </xf>
    <xf numFmtId="0" fontId="25" fillId="0" borderId="83" xfId="11" applyFont="1" applyBorder="1" applyAlignment="1">
      <alignment horizontal="center" vertical="center"/>
    </xf>
    <xf numFmtId="0" fontId="25" fillId="0" borderId="67" xfId="11" applyFont="1" applyBorder="1" applyAlignment="1">
      <alignment horizontal="center" vertical="center"/>
    </xf>
    <xf numFmtId="0" fontId="25" fillId="0" borderId="84" xfId="11" applyFont="1" applyBorder="1" applyAlignment="1">
      <alignment horizontal="center" vertical="center"/>
    </xf>
    <xf numFmtId="0" fontId="25" fillId="0" borderId="88" xfId="11" applyFont="1" applyBorder="1" applyAlignment="1">
      <alignment horizontal="center" vertical="center"/>
    </xf>
    <xf numFmtId="0" fontId="25" fillId="0" borderId="0" xfId="11" applyFont="1" applyBorder="1" applyAlignment="1">
      <alignment horizontal="center" vertical="center"/>
    </xf>
    <xf numFmtId="0" fontId="25" fillId="0" borderId="89" xfId="11" applyFont="1" applyBorder="1" applyAlignment="1">
      <alignment horizontal="center" vertical="center"/>
    </xf>
    <xf numFmtId="0" fontId="25" fillId="0" borderId="85" xfId="11" applyFont="1" applyBorder="1" applyAlignment="1">
      <alignment horizontal="center" vertical="center"/>
    </xf>
    <xf numFmtId="0" fontId="25" fillId="0" borderId="86" xfId="11" applyFont="1" applyBorder="1" applyAlignment="1">
      <alignment horizontal="center" vertical="center"/>
    </xf>
    <xf numFmtId="0" fontId="25" fillId="0" borderId="87" xfId="11" applyFont="1" applyBorder="1" applyAlignment="1">
      <alignment horizontal="center" vertical="center"/>
    </xf>
    <xf numFmtId="165" fontId="12" fillId="0" borderId="0" xfId="11" applyNumberFormat="1" applyFont="1" applyFill="1" applyBorder="1" applyAlignment="1">
      <alignment horizontal="right" vertical="center"/>
    </xf>
    <xf numFmtId="165" fontId="12" fillId="0" borderId="89" xfId="11" applyNumberFormat="1" applyFont="1" applyFill="1" applyBorder="1" applyAlignment="1">
      <alignment horizontal="right" vertical="center"/>
    </xf>
    <xf numFmtId="49" fontId="25" fillId="0" borderId="88" xfId="11" applyNumberFormat="1" applyFont="1" applyBorder="1" applyAlignment="1">
      <alignment horizontal="left" vertical="top"/>
    </xf>
    <xf numFmtId="49" fontId="25" fillId="0" borderId="0" xfId="11" applyNumberFormat="1" applyFont="1" applyBorder="1" applyAlignment="1">
      <alignment horizontal="left" vertical="top"/>
    </xf>
    <xf numFmtId="0" fontId="25" fillId="0" borderId="85" xfId="11" applyFont="1" applyBorder="1" applyAlignment="1">
      <alignment horizontal="left" vertical="top" wrapText="1"/>
    </xf>
    <xf numFmtId="0" fontId="25" fillId="0" borderId="86" xfId="11" applyFont="1" applyBorder="1" applyAlignment="1">
      <alignment horizontal="left" vertical="top" wrapText="1"/>
    </xf>
    <xf numFmtId="49" fontId="25" fillId="0" borderId="88" xfId="11" applyNumberFormat="1" applyFont="1" applyBorder="1" applyAlignment="1">
      <alignment horizontal="left" vertical="center"/>
    </xf>
    <xf numFmtId="49" fontId="25" fillId="0" borderId="0" xfId="11" applyNumberFormat="1" applyFont="1" applyBorder="1" applyAlignment="1">
      <alignment horizontal="left" vertical="center"/>
    </xf>
    <xf numFmtId="49" fontId="25" fillId="0" borderId="88" xfId="11" applyNumberFormat="1" applyFont="1" applyBorder="1" applyAlignment="1">
      <alignment horizontal="left"/>
    </xf>
    <xf numFmtId="49" fontId="25" fillId="0" borderId="0" xfId="11" applyNumberFormat="1" applyFont="1" applyBorder="1" applyAlignment="1">
      <alignment horizontal="left"/>
    </xf>
    <xf numFmtId="0" fontId="35" fillId="0" borderId="0" xfId="11" applyFont="1" applyBorder="1" applyAlignment="1">
      <alignment horizontal="right" vertical="center" wrapText="1"/>
    </xf>
    <xf numFmtId="44" fontId="4" fillId="5" borderId="1" xfId="13" applyFont="1" applyFill="1" applyBorder="1" applyAlignment="1">
      <alignment horizontal="center" vertical="center" wrapText="1"/>
    </xf>
    <xf numFmtId="44" fontId="4" fillId="5" borderId="2" xfId="13" applyFont="1" applyFill="1" applyBorder="1" applyAlignment="1">
      <alignment horizontal="center" vertical="center" wrapText="1"/>
    </xf>
    <xf numFmtId="44" fontId="4" fillId="5" borderId="2" xfId="13" applyFont="1" applyFill="1" applyBorder="1" applyAlignment="1">
      <alignment horizontal="center" vertical="center"/>
    </xf>
    <xf numFmtId="44" fontId="4" fillId="5" borderId="3" xfId="13" applyFont="1" applyFill="1" applyBorder="1" applyAlignment="1">
      <alignment horizontal="center" vertical="center"/>
    </xf>
    <xf numFmtId="0" fontId="6" fillId="5" borderId="4" xfId="0" applyFont="1" applyFill="1" applyBorder="1" applyAlignment="1">
      <alignment horizontal="center" vertical="top"/>
    </xf>
    <xf numFmtId="0" fontId="6" fillId="5" borderId="0" xfId="0" applyFont="1" applyFill="1" applyAlignment="1">
      <alignment horizontal="center" vertical="top"/>
    </xf>
    <xf numFmtId="0" fontId="6" fillId="5" borderId="30" xfId="0" applyFont="1" applyFill="1" applyBorder="1" applyAlignment="1">
      <alignment horizontal="center" vertical="center" wrapText="1"/>
    </xf>
    <xf numFmtId="0" fontId="6" fillId="5" borderId="32" xfId="0" applyFont="1" applyFill="1" applyBorder="1" applyAlignment="1">
      <alignment horizontal="center" vertical="center" wrapText="1"/>
    </xf>
    <xf numFmtId="0" fontId="6" fillId="5" borderId="90" xfId="0" applyFont="1" applyFill="1" applyBorder="1" applyAlignment="1">
      <alignment horizontal="center" vertical="center" wrapText="1"/>
    </xf>
    <xf numFmtId="0" fontId="6" fillId="5" borderId="58"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47"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12" fillId="5" borderId="91" xfId="0" applyFont="1" applyFill="1" applyBorder="1" applyAlignment="1">
      <alignment horizontal="center" vertical="center" wrapText="1"/>
    </xf>
    <xf numFmtId="0" fontId="6" fillId="5" borderId="92" xfId="0" applyFont="1" applyFill="1" applyBorder="1" applyAlignment="1">
      <alignment horizontal="center" vertical="center" wrapText="1"/>
    </xf>
    <xf numFmtId="0" fontId="6" fillId="0" borderId="0" xfId="9" applyFont="1" applyAlignment="1">
      <alignment horizontal="left"/>
    </xf>
    <xf numFmtId="44" fontId="4" fillId="5" borderId="83" xfId="13" applyFont="1" applyFill="1" applyBorder="1" applyAlignment="1">
      <alignment horizontal="center" vertical="center" wrapText="1"/>
    </xf>
    <xf numFmtId="44" fontId="4" fillId="5" borderId="67" xfId="13" applyFont="1" applyFill="1" applyBorder="1" applyAlignment="1">
      <alignment horizontal="center" vertical="center" wrapText="1"/>
    </xf>
    <xf numFmtId="44" fontId="4" fillId="5" borderId="67" xfId="13" applyFont="1" applyFill="1" applyBorder="1" applyAlignment="1">
      <alignment horizontal="center" vertical="center"/>
    </xf>
    <xf numFmtId="44" fontId="4" fillId="5" borderId="84" xfId="13" applyFont="1" applyFill="1" applyBorder="1" applyAlignment="1">
      <alignment horizontal="center" vertical="center"/>
    </xf>
    <xf numFmtId="0" fontId="6" fillId="5" borderId="88" xfId="0" applyFont="1" applyFill="1" applyBorder="1" applyAlignment="1">
      <alignment horizontal="left" vertical="top"/>
    </xf>
    <xf numFmtId="0" fontId="6" fillId="5" borderId="0" xfId="0" applyFont="1" applyFill="1" applyBorder="1" applyAlignment="1">
      <alignment horizontal="left" vertical="top"/>
    </xf>
    <xf numFmtId="0" fontId="6" fillId="5" borderId="95" xfId="0" applyFont="1" applyFill="1" applyBorder="1" applyAlignment="1">
      <alignment horizontal="center" vertical="center" wrapText="1"/>
    </xf>
    <xf numFmtId="0" fontId="6" fillId="5" borderId="102" xfId="0" applyFont="1" applyFill="1" applyBorder="1" applyAlignment="1">
      <alignment horizontal="center" vertical="center" wrapText="1"/>
    </xf>
    <xf numFmtId="0" fontId="12" fillId="5" borderId="97" xfId="0" applyFont="1" applyFill="1" applyBorder="1" applyAlignment="1">
      <alignment horizontal="center" vertical="center" wrapText="1"/>
    </xf>
    <xf numFmtId="0" fontId="6" fillId="5" borderId="104" xfId="0" applyFont="1" applyFill="1" applyBorder="1" applyAlignment="1">
      <alignment horizontal="center" vertical="center" wrapText="1"/>
    </xf>
    <xf numFmtId="0" fontId="6" fillId="5" borderId="98" xfId="0" applyFont="1" applyFill="1" applyBorder="1" applyAlignment="1">
      <alignment horizontal="center" vertical="center" wrapText="1"/>
    </xf>
    <xf numFmtId="0" fontId="6" fillId="5" borderId="99" xfId="0" applyFont="1" applyFill="1" applyBorder="1" applyAlignment="1">
      <alignment horizontal="center" vertical="center" wrapText="1"/>
    </xf>
    <xf numFmtId="0" fontId="6" fillId="5" borderId="100" xfId="0" applyFont="1" applyFill="1" applyBorder="1" applyAlignment="1">
      <alignment horizontal="center" vertical="center" wrapText="1"/>
    </xf>
    <xf numFmtId="0" fontId="6" fillId="5" borderId="97" xfId="0" applyFont="1" applyFill="1" applyBorder="1" applyAlignment="1">
      <alignment horizontal="center" vertical="center" wrapText="1"/>
    </xf>
    <xf numFmtId="0" fontId="12" fillId="5" borderId="101" xfId="0" applyFont="1" applyFill="1" applyBorder="1" applyAlignment="1">
      <alignment horizontal="center" vertical="center" wrapText="1"/>
    </xf>
    <xf numFmtId="0" fontId="6" fillId="5" borderId="106" xfId="0" applyFont="1" applyFill="1" applyBorder="1" applyAlignment="1">
      <alignment horizontal="center" vertical="center" wrapText="1"/>
    </xf>
    <xf numFmtId="0" fontId="0" fillId="0" borderId="0" xfId="0" applyAlignment="1" applyProtection="1">
      <alignment horizontal="center"/>
      <protection locked="0"/>
    </xf>
    <xf numFmtId="0" fontId="21" fillId="0" borderId="0" xfId="0" applyFont="1" applyBorder="1" applyAlignment="1">
      <alignment horizontal="center"/>
    </xf>
    <xf numFmtId="0" fontId="0" fillId="0" borderId="0" xfId="0" applyBorder="1" applyAlignment="1">
      <alignment horizontal="center"/>
    </xf>
    <xf numFmtId="0" fontId="42" fillId="0" borderId="0" xfId="0" applyFont="1" applyAlignment="1">
      <alignment horizontal="center"/>
    </xf>
    <xf numFmtId="9" fontId="27" fillId="0" borderId="144" xfId="12" applyFont="1" applyBorder="1" applyAlignment="1" applyProtection="1">
      <alignment horizontal="center"/>
      <protection locked="0"/>
    </xf>
    <xf numFmtId="9" fontId="27" fillId="0" borderId="142" xfId="12" applyFont="1" applyBorder="1" applyAlignment="1" applyProtection="1">
      <alignment horizontal="center"/>
      <protection locked="0"/>
    </xf>
    <xf numFmtId="0" fontId="27" fillId="0" borderId="144" xfId="0" applyFont="1" applyBorder="1" applyAlignment="1" applyProtection="1">
      <alignment horizontal="right"/>
      <protection locked="0"/>
    </xf>
    <xf numFmtId="0" fontId="27" fillId="0" borderId="142" xfId="0" applyFont="1" applyBorder="1" applyAlignment="1" applyProtection="1">
      <alignment horizontal="right"/>
      <protection locked="0"/>
    </xf>
    <xf numFmtId="0" fontId="27" fillId="0" borderId="145" xfId="0" applyFont="1" applyBorder="1" applyAlignment="1" applyProtection="1">
      <alignment horizontal="right"/>
      <protection locked="0"/>
    </xf>
    <xf numFmtId="43" fontId="27" fillId="0" borderId="149" xfId="7" applyFont="1" applyBorder="1" applyAlignment="1" applyProtection="1">
      <alignment horizontal="right"/>
    </xf>
    <xf numFmtId="43" fontId="27" fillId="0" borderId="147" xfId="7" applyFont="1" applyBorder="1" applyAlignment="1" applyProtection="1">
      <alignment horizontal="right"/>
    </xf>
    <xf numFmtId="43" fontId="27" fillId="0" borderId="147" xfId="7" applyFont="1" applyBorder="1" applyAlignment="1" applyProtection="1">
      <alignment horizontal="center"/>
    </xf>
    <xf numFmtId="43" fontId="27" fillId="0" borderId="148" xfId="7" applyFont="1" applyBorder="1" applyAlignment="1" applyProtection="1">
      <alignment horizontal="center"/>
    </xf>
    <xf numFmtId="43" fontId="27" fillId="0" borderId="148" xfId="7" applyFont="1" applyBorder="1" applyAlignment="1" applyProtection="1">
      <alignment horizontal="right"/>
    </xf>
    <xf numFmtId="9" fontId="27" fillId="0" borderId="143" xfId="12" applyFont="1" applyBorder="1" applyAlignment="1" applyProtection="1">
      <alignment horizontal="center"/>
      <protection locked="0"/>
    </xf>
    <xf numFmtId="0" fontId="27" fillId="0" borderId="143" xfId="0" applyFont="1" applyBorder="1" applyAlignment="1" applyProtection="1">
      <alignment horizontal="right"/>
      <protection locked="0"/>
    </xf>
    <xf numFmtId="43" fontId="27" fillId="0" borderId="143" xfId="0" applyNumberFormat="1" applyFont="1" applyBorder="1" applyAlignment="1" applyProtection="1">
      <alignment horizontal="right"/>
      <protection locked="0"/>
    </xf>
    <xf numFmtId="43" fontId="27" fillId="0" borderId="144" xfId="0" applyNumberFormat="1" applyFont="1" applyBorder="1" applyAlignment="1" applyProtection="1">
      <alignment horizontal="right"/>
      <protection locked="0"/>
    </xf>
    <xf numFmtId="0" fontId="27" fillId="0" borderId="144" xfId="0" applyFont="1" applyBorder="1" applyAlignment="1" applyProtection="1">
      <alignment horizontal="center"/>
      <protection locked="0"/>
    </xf>
    <xf numFmtId="0" fontId="27" fillId="0" borderId="142" xfId="0" applyFont="1" applyBorder="1" applyAlignment="1" applyProtection="1">
      <alignment horizontal="center"/>
      <protection locked="0"/>
    </xf>
    <xf numFmtId="0" fontId="27" fillId="0" borderId="145" xfId="0" applyFont="1" applyBorder="1" applyAlignment="1" applyProtection="1">
      <alignment horizontal="center"/>
      <protection locked="0"/>
    </xf>
    <xf numFmtId="0" fontId="27" fillId="0" borderId="143" xfId="0" applyFont="1" applyBorder="1" applyAlignment="1" applyProtection="1">
      <alignment horizontal="center"/>
      <protection locked="0"/>
    </xf>
    <xf numFmtId="9" fontId="27" fillId="0" borderId="125" xfId="12" applyFont="1" applyBorder="1" applyAlignment="1" applyProtection="1">
      <alignment horizontal="center"/>
      <protection locked="0"/>
    </xf>
    <xf numFmtId="9" fontId="27" fillId="0" borderId="127" xfId="12" applyFont="1" applyBorder="1" applyAlignment="1" applyProtection="1">
      <alignment horizontal="center"/>
      <protection locked="0"/>
    </xf>
    <xf numFmtId="0" fontId="27" fillId="0" borderId="125" xfId="0" applyFont="1" applyBorder="1" applyAlignment="1" applyProtection="1">
      <alignment horizontal="center"/>
      <protection locked="0"/>
    </xf>
    <xf numFmtId="0" fontId="27" fillId="0" borderId="127" xfId="0" applyFont="1" applyBorder="1" applyAlignment="1" applyProtection="1">
      <alignment horizontal="center"/>
      <protection locked="0"/>
    </xf>
    <xf numFmtId="0" fontId="27" fillId="0" borderId="139" xfId="0" applyFont="1" applyBorder="1" applyAlignment="1" applyProtection="1">
      <alignment horizontal="center"/>
      <protection locked="0"/>
    </xf>
    <xf numFmtId="0" fontId="27" fillId="4" borderId="0" xfId="0" applyFont="1" applyFill="1" applyBorder="1" applyAlignment="1" applyProtection="1">
      <alignment horizontal="center" vertical="center"/>
      <protection locked="0"/>
    </xf>
    <xf numFmtId="0" fontId="47" fillId="0" borderId="0" xfId="0" applyFont="1" applyAlignment="1" applyProtection="1">
      <alignment horizontal="center"/>
      <protection locked="0"/>
    </xf>
    <xf numFmtId="0" fontId="27" fillId="0" borderId="0" xfId="0" applyFont="1" applyAlignment="1" applyProtection="1">
      <alignment horizontal="center"/>
      <protection locked="0"/>
    </xf>
    <xf numFmtId="0" fontId="48" fillId="8" borderId="116" xfId="0" applyFont="1" applyFill="1" applyBorder="1" applyAlignment="1" applyProtection="1">
      <alignment horizontal="center" vertical="center"/>
      <protection locked="0"/>
    </xf>
    <xf numFmtId="0" fontId="48" fillId="8" borderId="117" xfId="0" applyFont="1" applyFill="1" applyBorder="1" applyAlignment="1" applyProtection="1">
      <alignment horizontal="center" vertical="center"/>
      <protection locked="0"/>
    </xf>
    <xf numFmtId="0" fontId="48" fillId="8" borderId="118" xfId="0" applyFont="1" applyFill="1" applyBorder="1" applyAlignment="1" applyProtection="1">
      <alignment horizontal="center" vertical="center"/>
      <protection locked="0"/>
    </xf>
    <xf numFmtId="0" fontId="48" fillId="8" borderId="119" xfId="0" applyFont="1" applyFill="1" applyBorder="1" applyAlignment="1" applyProtection="1">
      <alignment horizontal="center" vertical="center"/>
      <protection locked="0"/>
    </xf>
    <xf numFmtId="0" fontId="48" fillId="8" borderId="0" xfId="0" applyFont="1" applyFill="1" applyBorder="1" applyAlignment="1" applyProtection="1">
      <alignment horizontal="center" vertical="center"/>
      <protection locked="0"/>
    </xf>
    <xf numFmtId="0" fontId="48" fillId="8" borderId="120" xfId="0" applyFont="1" applyFill="1" applyBorder="1" applyAlignment="1" applyProtection="1">
      <alignment horizontal="center" vertical="center"/>
      <protection locked="0"/>
    </xf>
    <xf numFmtId="0" fontId="27" fillId="9" borderId="116" xfId="0" applyFont="1" applyFill="1" applyBorder="1" applyAlignment="1" applyProtection="1">
      <alignment horizontal="center" vertical="center"/>
      <protection locked="0"/>
    </xf>
    <xf numFmtId="0" fontId="27" fillId="9" borderId="117" xfId="0" applyFont="1" applyFill="1" applyBorder="1" applyAlignment="1" applyProtection="1">
      <alignment horizontal="center" vertical="center"/>
      <protection locked="0"/>
    </xf>
    <xf numFmtId="0" fontId="27" fillId="9" borderId="124" xfId="0" applyFont="1" applyFill="1" applyBorder="1" applyAlignment="1" applyProtection="1">
      <alignment horizontal="center" vertical="center"/>
      <protection locked="0"/>
    </xf>
    <xf numFmtId="0" fontId="27" fillId="9" borderId="119" xfId="0" applyFont="1" applyFill="1" applyBorder="1" applyAlignment="1" applyProtection="1">
      <alignment horizontal="center" vertical="center"/>
      <protection locked="0"/>
    </xf>
    <xf numFmtId="0" fontId="27" fillId="9" borderId="0" xfId="0" applyFont="1" applyFill="1" applyBorder="1" applyAlignment="1" applyProtection="1">
      <alignment horizontal="center" vertical="center"/>
      <protection locked="0"/>
    </xf>
    <xf numFmtId="0" fontId="27" fillId="9" borderId="130" xfId="0" applyFont="1" applyFill="1" applyBorder="1" applyAlignment="1" applyProtection="1">
      <alignment horizontal="center" vertical="center"/>
      <protection locked="0"/>
    </xf>
    <xf numFmtId="0" fontId="27" fillId="9" borderId="121" xfId="0" applyFont="1" applyFill="1" applyBorder="1" applyAlignment="1" applyProtection="1">
      <alignment horizontal="center" vertical="center"/>
      <protection locked="0"/>
    </xf>
    <xf numFmtId="0" fontId="27" fillId="9" borderId="122" xfId="0" applyFont="1" applyFill="1" applyBorder="1" applyAlignment="1" applyProtection="1">
      <alignment horizontal="center" vertical="center"/>
      <protection locked="0"/>
    </xf>
    <xf numFmtId="0" fontId="27" fillId="9" borderId="135" xfId="0" applyFont="1" applyFill="1" applyBorder="1" applyAlignment="1" applyProtection="1">
      <alignment horizontal="center" vertical="center"/>
      <protection locked="0"/>
    </xf>
    <xf numFmtId="0" fontId="27" fillId="8" borderId="126" xfId="0" applyFont="1" applyFill="1" applyBorder="1" applyAlignment="1" applyProtection="1">
      <alignment horizontal="center"/>
      <protection locked="0"/>
    </xf>
    <xf numFmtId="0" fontId="27" fillId="8" borderId="127" xfId="0" applyFont="1" applyFill="1" applyBorder="1" applyAlignment="1" applyProtection="1">
      <alignment horizontal="center"/>
      <protection locked="0"/>
    </xf>
    <xf numFmtId="0" fontId="27" fillId="8" borderId="128" xfId="0" applyFont="1" applyFill="1" applyBorder="1" applyAlignment="1" applyProtection="1">
      <alignment horizontal="center"/>
      <protection locked="0"/>
    </xf>
    <xf numFmtId="0" fontId="27" fillId="8" borderId="129" xfId="0" applyFont="1" applyFill="1" applyBorder="1" applyAlignment="1" applyProtection="1">
      <alignment horizontal="center"/>
      <protection locked="0"/>
    </xf>
    <xf numFmtId="0" fontId="27" fillId="9" borderId="131" xfId="0" applyFont="1" applyFill="1" applyBorder="1" applyAlignment="1" applyProtection="1">
      <alignment horizontal="center" vertical="center"/>
      <protection locked="0"/>
    </xf>
    <xf numFmtId="0" fontId="27" fillId="9" borderId="136" xfId="0" applyFont="1" applyFill="1" applyBorder="1" applyAlignment="1" applyProtection="1">
      <alignment horizontal="center" vertical="center"/>
      <protection locked="0"/>
    </xf>
    <xf numFmtId="0" fontId="27" fillId="9" borderId="132" xfId="0" applyFont="1" applyFill="1" applyBorder="1" applyAlignment="1" applyProtection="1">
      <alignment horizontal="center" vertical="center"/>
      <protection locked="0"/>
    </xf>
    <xf numFmtId="0" fontId="27" fillId="9" borderId="133" xfId="0" applyFont="1" applyFill="1" applyBorder="1" applyAlignment="1" applyProtection="1">
      <alignment horizontal="center" vertical="center"/>
      <protection locked="0"/>
    </xf>
    <xf numFmtId="0" fontId="27" fillId="9" borderId="137" xfId="0" applyFont="1" applyFill="1" applyBorder="1" applyAlignment="1" applyProtection="1">
      <alignment horizontal="center" vertical="center"/>
      <protection locked="0"/>
    </xf>
    <xf numFmtId="0" fontId="27" fillId="9" borderId="134" xfId="0" applyFont="1" applyFill="1" applyBorder="1" applyAlignment="1" applyProtection="1">
      <alignment horizontal="center" vertical="center"/>
      <protection locked="0"/>
    </xf>
    <xf numFmtId="0" fontId="27" fillId="9" borderId="123" xfId="0" applyFont="1" applyFill="1" applyBorder="1" applyAlignment="1" applyProtection="1">
      <alignment horizontal="center" vertical="center"/>
      <protection locked="0"/>
    </xf>
  </cellXfs>
  <cellStyles count="15">
    <cellStyle name="Millares" xfId="7" builtinId="3"/>
    <cellStyle name="Millares 3 2" xfId="2"/>
    <cellStyle name="Moneda 2" xfId="13"/>
    <cellStyle name="Normal" xfId="0" builtinId="0"/>
    <cellStyle name="Normal 14 2" xfId="5"/>
    <cellStyle name="Normal 16" xfId="14"/>
    <cellStyle name="Normal 2 10" xfId="9"/>
    <cellStyle name="Normal 2 13" xfId="6"/>
    <cellStyle name="Normal 2 2 3" xfId="8"/>
    <cellStyle name="Normal 2 4" xfId="3"/>
    <cellStyle name="Normal 3 2 2" xfId="4"/>
    <cellStyle name="Normal 4 3" xfId="11"/>
    <cellStyle name="Normal 6 2" xfId="1"/>
    <cellStyle name="Normal 7" xfId="10"/>
    <cellStyle name="Porcentaje" xfId="1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file:///C:\Logo\Logo.JPG" TargetMode="External"/><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file:///C:\Logo\Logo.JPG" TargetMode="External"/><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file:///C:\Logo\Logo.JPG" TargetMode="External"/><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file:///C:\Logo\logo.jpg"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file:///C:\Logo\Logo.JPG"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file:///C:\Logo\Logo.JPG" TargetMode="External"/><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file:///C:\Logo\Logo.JPG" TargetMode="External"/><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file:///C:\Logo\Logo.JPG" TargetMode="External"/><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file:///C:\Logo\Logo.JPG" TargetMode="External"/><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jpe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352424</xdr:colOff>
      <xdr:row>1</xdr:row>
      <xdr:rowOff>57149</xdr:rowOff>
    </xdr:from>
    <xdr:to>
      <xdr:col>6</xdr:col>
      <xdr:colOff>171449</xdr:colOff>
      <xdr:row>4</xdr:row>
      <xdr:rowOff>6349</xdr:rowOff>
    </xdr:to>
    <xdr:pic>
      <xdr:nvPicPr>
        <xdr:cNvPr id="2" name="Imagen 14">
          <a:extLst>
            <a:ext uri="{FF2B5EF4-FFF2-40B4-BE49-F238E27FC236}">
              <a16:creationId xmlns:a16="http://schemas.microsoft.com/office/drawing/2014/main" xmlns="" id="{1CD7CB1C-1EEA-49C9-B75C-FA4CC06A9FA5}"/>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495299" y="171449"/>
          <a:ext cx="1438275" cy="847725"/>
        </a:xfrm>
        <a:prstGeom prst="rect">
          <a:avLst/>
        </a:prstGeom>
      </xdr:spPr>
    </xdr:pic>
    <xdr:clientData/>
  </xdr:twoCellAnchor>
  <xdr:twoCellAnchor>
    <xdr:from>
      <xdr:col>7</xdr:col>
      <xdr:colOff>76200</xdr:colOff>
      <xdr:row>7</xdr:row>
      <xdr:rowOff>76200</xdr:rowOff>
    </xdr:from>
    <xdr:to>
      <xdr:col>11</xdr:col>
      <xdr:colOff>1114425</xdr:colOff>
      <xdr:row>9</xdr:row>
      <xdr:rowOff>114300</xdr:rowOff>
    </xdr:to>
    <xdr:sp macro="[1]!A_2017" textlink="">
      <xdr:nvSpPr>
        <xdr:cNvPr id="3" name="Rectángulo: esquinas redondeadas 1">
          <a:extLst>
            <a:ext uri="{FF2B5EF4-FFF2-40B4-BE49-F238E27FC236}">
              <a16:creationId xmlns:a16="http://schemas.microsoft.com/office/drawing/2014/main" xmlns="" id="{BAA65984-3221-40D0-B264-B518A0070201}"/>
            </a:ext>
          </a:extLst>
        </xdr:cNvPr>
        <xdr:cNvSpPr/>
      </xdr:nvSpPr>
      <xdr:spPr>
        <a:xfrm>
          <a:off x="5391150" y="1514475"/>
          <a:ext cx="5610225" cy="52387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0</xdr:col>
      <xdr:colOff>0</xdr:colOff>
      <xdr:row>466</xdr:row>
      <xdr:rowOff>0</xdr:rowOff>
    </xdr:from>
    <xdr:to>
      <xdr:col>6</xdr:col>
      <xdr:colOff>2066393</xdr:colOff>
      <xdr:row>468</xdr:row>
      <xdr:rowOff>71167</xdr:rowOff>
    </xdr:to>
    <xdr:sp macro="" textlink="">
      <xdr:nvSpPr>
        <xdr:cNvPr id="4" name="Text Box 7">
          <a:extLst>
            <a:ext uri="{FF2B5EF4-FFF2-40B4-BE49-F238E27FC236}">
              <a16:creationId xmlns="" xmlns:a16="http://schemas.microsoft.com/office/drawing/2014/main" id="{20A96D79-363F-4D22-9AA8-2B1D55D4E39A}"/>
            </a:ext>
          </a:extLst>
        </xdr:cNvPr>
        <xdr:cNvSpPr txBox="1">
          <a:spLocks noChangeArrowheads="1"/>
        </xdr:cNvSpPr>
      </xdr:nvSpPr>
      <xdr:spPr bwMode="auto">
        <a:xfrm>
          <a:off x="0" y="189801500"/>
          <a:ext cx="3828518" cy="452167"/>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PROF.ALEJANDRO</a:t>
          </a:r>
          <a:r>
            <a:rPr lang="es-ES" sz="1000" b="0" i="0" strike="noStrike" baseline="0">
              <a:solidFill>
                <a:srgbClr val="000000"/>
              </a:solidFill>
              <a:latin typeface="Arial"/>
              <a:cs typeface="Arial"/>
            </a:rPr>
            <a:t> ZAMBRANO GONZALEZ</a:t>
          </a:r>
        </a:p>
        <a:p>
          <a:pPr algn="ctr" rtl="1">
            <a:defRPr sz="1000"/>
          </a:pPr>
          <a:r>
            <a:rPr lang="es-ES" sz="700" b="0" i="0" strike="noStrike" baseline="0">
              <a:solidFill>
                <a:srgbClr val="000000"/>
              </a:solidFill>
              <a:latin typeface="Arial"/>
              <a:cs typeface="Arial"/>
            </a:rPr>
            <a:t>DIRECTOR GENERAL DEL SM DIF DE TEXCALTITLAN</a:t>
          </a:r>
          <a:endParaRPr lang="es-ES" sz="700" b="0" i="0" strike="noStrike">
            <a:solidFill>
              <a:srgbClr val="000000"/>
            </a:solidFill>
            <a:latin typeface="Arial"/>
            <a:cs typeface="Arial"/>
          </a:endParaRPr>
        </a:p>
      </xdr:txBody>
    </xdr:sp>
    <xdr:clientData/>
  </xdr:twoCellAnchor>
  <xdr:twoCellAnchor>
    <xdr:from>
      <xdr:col>7</xdr:col>
      <xdr:colOff>287370</xdr:colOff>
      <xdr:row>466</xdr:row>
      <xdr:rowOff>15875</xdr:rowOff>
    </xdr:from>
    <xdr:to>
      <xdr:col>10</xdr:col>
      <xdr:colOff>465623</xdr:colOff>
      <xdr:row>468</xdr:row>
      <xdr:rowOff>87042</xdr:rowOff>
    </xdr:to>
    <xdr:sp macro="" textlink="">
      <xdr:nvSpPr>
        <xdr:cNvPr id="5" name="Text Box 7">
          <a:extLst>
            <a:ext uri="{FF2B5EF4-FFF2-40B4-BE49-F238E27FC236}">
              <a16:creationId xmlns="" xmlns:a16="http://schemas.microsoft.com/office/drawing/2014/main" id="{20A96D79-363F-4D22-9AA8-2B1D55D4E39A}"/>
            </a:ext>
          </a:extLst>
        </xdr:cNvPr>
        <xdr:cNvSpPr txBox="1">
          <a:spLocks noChangeArrowheads="1"/>
        </xdr:cNvSpPr>
      </xdr:nvSpPr>
      <xdr:spPr bwMode="auto">
        <a:xfrm>
          <a:off x="4240245" y="189817375"/>
          <a:ext cx="3750128" cy="452167"/>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LIC.ANGELICA MERCADO CASTAÑEDA</a:t>
          </a:r>
          <a:endParaRPr lang="es-ES" sz="1000" b="0" i="0" strike="noStrike" baseline="0">
            <a:solidFill>
              <a:srgbClr val="000000"/>
            </a:solidFill>
            <a:latin typeface="Arial"/>
            <a:cs typeface="Arial"/>
          </a:endParaRPr>
        </a:p>
        <a:p>
          <a:pPr algn="ctr" rtl="1">
            <a:defRPr sz="1000"/>
          </a:pPr>
          <a:r>
            <a:rPr lang="es-ES" sz="700" b="0" i="0" strike="noStrike" baseline="0">
              <a:solidFill>
                <a:srgbClr val="000000"/>
              </a:solidFill>
              <a:latin typeface="Arial"/>
              <a:cs typeface="Arial"/>
            </a:rPr>
            <a:t>TESORERA DEL SM DIF DE TEXCALTITLAN</a:t>
          </a:r>
          <a:endParaRPr lang="es-ES" sz="700" b="0" i="0" strike="noStrike">
            <a:solidFill>
              <a:srgbClr val="000000"/>
            </a:solidFill>
            <a:latin typeface="Arial"/>
            <a:cs typeface="Arial"/>
          </a:endParaRPr>
        </a:p>
      </xdr:txBody>
    </xdr:sp>
    <xdr:clientData/>
  </xdr:twoCellAnchor>
  <xdr:twoCellAnchor>
    <xdr:from>
      <xdr:col>11</xdr:col>
      <xdr:colOff>190500</xdr:colOff>
      <xdr:row>465</xdr:row>
      <xdr:rowOff>158750</xdr:rowOff>
    </xdr:from>
    <xdr:to>
      <xdr:col>13</xdr:col>
      <xdr:colOff>1091202</xdr:colOff>
      <xdr:row>470</xdr:row>
      <xdr:rowOff>40244</xdr:rowOff>
    </xdr:to>
    <xdr:sp macro="" textlink="">
      <xdr:nvSpPr>
        <xdr:cNvPr id="6" name="Text Box 17">
          <a:extLst>
            <a:ext uri="{FF2B5EF4-FFF2-40B4-BE49-F238E27FC236}">
              <a16:creationId xmlns="" xmlns:a16="http://schemas.microsoft.com/office/drawing/2014/main" id="{9F3CA6CC-C8F2-4348-8719-8004D6361E72}"/>
            </a:ext>
          </a:extLst>
        </xdr:cNvPr>
        <xdr:cNvSpPr txBox="1">
          <a:spLocks noChangeArrowheads="1"/>
        </xdr:cNvSpPr>
      </xdr:nvSpPr>
      <xdr:spPr bwMode="auto">
        <a:xfrm>
          <a:off x="8858250" y="189769750"/>
          <a:ext cx="3202577" cy="833994"/>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a:t>
          </a:r>
          <a:r>
            <a:rPr lang="es-ES" sz="700" b="0" i="0" strike="noStrike" baseline="0">
              <a:solidFill>
                <a:srgbClr val="000000"/>
              </a:solidFill>
              <a:latin typeface="Arial"/>
              <a:cs typeface="Arial"/>
            </a:rPr>
            <a:t>      </a:t>
          </a:r>
          <a:endParaRPr lang="es-ES" sz="1000" b="1" i="0" strike="noStrike" baseline="0">
            <a:solidFill>
              <a:srgbClr val="000000"/>
            </a:solidFill>
            <a:latin typeface="Arial"/>
            <a:cs typeface="Arial"/>
          </a:endParaRPr>
        </a:p>
        <a:p>
          <a:pPr algn="ctr" rtl="1">
            <a:defRPr sz="1000"/>
          </a:pPr>
          <a:r>
            <a:rPr lang="es-ES" sz="1000" b="1" i="0" strike="noStrike" baseline="0">
              <a:solidFill>
                <a:srgbClr val="000000"/>
              </a:solidFill>
              <a:latin typeface="Arial"/>
              <a:cs typeface="Arial"/>
            </a:rPr>
            <a:t>LIC.LUIS MAYA GARCIA</a:t>
          </a:r>
        </a:p>
        <a:p>
          <a:pPr algn="ctr" rtl="1">
            <a:defRPr sz="1000"/>
          </a:pPr>
          <a:r>
            <a:rPr lang="es-ES" sz="800" b="1" i="0" strike="noStrike" baseline="0">
              <a:solidFill>
                <a:srgbClr val="000000"/>
              </a:solidFill>
              <a:latin typeface="Arial"/>
              <a:cs typeface="Arial"/>
            </a:rPr>
            <a:t>CONTRALOR INTERNO  DEL SM DIF DE TEXCALTITLAN</a:t>
          </a:r>
          <a:r>
            <a:rPr lang="es-ES" sz="800" b="1" i="0" strike="noStrike">
              <a:solidFill>
                <a:srgbClr val="000000"/>
              </a:solidFill>
              <a:latin typeface="+mn-lt"/>
              <a:cs typeface="Arial"/>
            </a:rPr>
            <a:t> </a:t>
          </a:r>
          <a:endParaRPr lang="es-ES" sz="800" b="0" i="0" strike="noStrike">
            <a:solidFill>
              <a:srgbClr val="000000"/>
            </a:solidFill>
            <a:latin typeface="Arial"/>
            <a:cs typeface="Aria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571500</xdr:colOff>
      <xdr:row>1</xdr:row>
      <xdr:rowOff>533400</xdr:rowOff>
    </xdr:from>
    <xdr:to>
      <xdr:col>2</xdr:col>
      <xdr:colOff>381000</xdr:colOff>
      <xdr:row>5</xdr:row>
      <xdr:rowOff>57150</xdr:rowOff>
    </xdr:to>
    <xdr:pic>
      <xdr:nvPicPr>
        <xdr:cNvPr id="2" name="Imagen 14" descr="C:\Logo\Logo.JPG"/>
        <xdr:cNvPicPr>
          <a:picLocks noChangeAspect="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657225" y="609600"/>
          <a:ext cx="9239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254000</xdr:colOff>
      <xdr:row>43</xdr:row>
      <xdr:rowOff>112156</xdr:rowOff>
    </xdr:from>
    <xdr:to>
      <xdr:col>6</xdr:col>
      <xdr:colOff>727075</xdr:colOff>
      <xdr:row>47</xdr:row>
      <xdr:rowOff>184150</xdr:rowOff>
    </xdr:to>
    <xdr:sp macro="" textlink="">
      <xdr:nvSpPr>
        <xdr:cNvPr id="3" name="Text Box 17">
          <a:extLst>
            <a:ext uri="{FF2B5EF4-FFF2-40B4-BE49-F238E27FC236}"/>
          </a:extLst>
        </xdr:cNvPr>
        <xdr:cNvSpPr txBox="1">
          <a:spLocks noChangeArrowheads="1"/>
        </xdr:cNvSpPr>
      </xdr:nvSpPr>
      <xdr:spPr bwMode="auto">
        <a:xfrm>
          <a:off x="444500" y="9414906"/>
          <a:ext cx="4283075" cy="833994"/>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a:t>
          </a:r>
          <a:r>
            <a:rPr lang="es-ES" sz="700" b="0" i="0" strike="noStrike" baseline="0">
              <a:solidFill>
                <a:srgbClr val="000000"/>
              </a:solidFill>
              <a:latin typeface="Arial"/>
              <a:cs typeface="Arial"/>
            </a:rPr>
            <a:t>      </a:t>
          </a:r>
          <a:endParaRPr lang="es-ES" sz="1000" b="1" i="0" strike="noStrike" baseline="0">
            <a:solidFill>
              <a:srgbClr val="000000"/>
            </a:solidFill>
            <a:latin typeface="Arial"/>
            <a:cs typeface="Arial"/>
          </a:endParaRPr>
        </a:p>
        <a:p>
          <a:pPr algn="ctr" rtl="1">
            <a:defRPr sz="1000"/>
          </a:pPr>
          <a:r>
            <a:rPr lang="es-ES" sz="1000" b="1" i="0" strike="noStrike" baseline="0">
              <a:solidFill>
                <a:srgbClr val="000000"/>
              </a:solidFill>
              <a:latin typeface="Arial"/>
              <a:cs typeface="Arial"/>
            </a:rPr>
            <a:t>ANGELICA MERCADO CASTAÑEDA</a:t>
          </a:r>
        </a:p>
        <a:p>
          <a:pPr algn="ctr" rtl="1">
            <a:defRPr sz="1000"/>
          </a:pPr>
          <a:r>
            <a:rPr lang="es-ES" sz="800" b="1" i="0" strike="noStrike" baseline="0">
              <a:solidFill>
                <a:srgbClr val="000000"/>
              </a:solidFill>
              <a:latin typeface="Arial"/>
              <a:cs typeface="Arial"/>
            </a:rPr>
            <a:t>TESORERA DEL SM DIF DE TEXCALTITLAN</a:t>
          </a:r>
          <a:r>
            <a:rPr lang="es-ES" sz="800" b="1" i="0" strike="noStrike">
              <a:solidFill>
                <a:srgbClr val="000000"/>
              </a:solidFill>
              <a:latin typeface="+mn-lt"/>
              <a:cs typeface="Arial"/>
            </a:rPr>
            <a:t> </a:t>
          </a:r>
          <a:r>
            <a:rPr lang="es-ES" sz="800" b="0" i="0" strike="noStrike">
              <a:solidFill>
                <a:srgbClr val="000000"/>
              </a:solidFill>
              <a:latin typeface="Arial"/>
              <a:cs typeface="Arial"/>
            </a:rPr>
            <a:t>(17)</a:t>
          </a:r>
        </a:p>
      </xdr:txBody>
    </xdr:sp>
    <xdr:clientData/>
  </xdr:twoCellAnchor>
  <xdr:twoCellAnchor>
    <xdr:from>
      <xdr:col>7</xdr:col>
      <xdr:colOff>920753</xdr:colOff>
      <xdr:row>2</xdr:row>
      <xdr:rowOff>179918</xdr:rowOff>
    </xdr:from>
    <xdr:to>
      <xdr:col>8</xdr:col>
      <xdr:colOff>243418</xdr:colOff>
      <xdr:row>3</xdr:row>
      <xdr:rowOff>148168</xdr:rowOff>
    </xdr:to>
    <xdr:sp macro="" textlink="">
      <xdr:nvSpPr>
        <xdr:cNvPr id="4" name="Rectángulo 18">
          <a:extLst>
            <a:ext uri="{FF2B5EF4-FFF2-40B4-BE49-F238E27FC236}"/>
          </a:extLst>
        </xdr:cNvPr>
        <xdr:cNvSpPr/>
      </xdr:nvSpPr>
      <xdr:spPr>
        <a:xfrm>
          <a:off x="8902703" y="837143"/>
          <a:ext cx="637115" cy="15875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MX"/>
        </a:p>
      </xdr:txBody>
    </xdr:sp>
    <xdr:clientData/>
  </xdr:twoCellAnchor>
  <xdr:twoCellAnchor>
    <xdr:from>
      <xdr:col>7</xdr:col>
      <xdr:colOff>920746</xdr:colOff>
      <xdr:row>4</xdr:row>
      <xdr:rowOff>174626</xdr:rowOff>
    </xdr:from>
    <xdr:to>
      <xdr:col>8</xdr:col>
      <xdr:colOff>243411</xdr:colOff>
      <xdr:row>5</xdr:row>
      <xdr:rowOff>142876</xdr:rowOff>
    </xdr:to>
    <xdr:sp macro="" textlink="">
      <xdr:nvSpPr>
        <xdr:cNvPr id="5" name="Rectángulo 24">
          <a:extLst>
            <a:ext uri="{FF2B5EF4-FFF2-40B4-BE49-F238E27FC236}"/>
          </a:extLst>
        </xdr:cNvPr>
        <xdr:cNvSpPr/>
      </xdr:nvSpPr>
      <xdr:spPr>
        <a:xfrm>
          <a:off x="8902696" y="1212851"/>
          <a:ext cx="637115" cy="15875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MX"/>
        </a:p>
      </xdr:txBody>
    </xdr:sp>
    <xdr:clientData/>
  </xdr:twoCellAnchor>
  <xdr:twoCellAnchor>
    <xdr:from>
      <xdr:col>7</xdr:col>
      <xdr:colOff>920749</xdr:colOff>
      <xdr:row>5</xdr:row>
      <xdr:rowOff>174620</xdr:rowOff>
    </xdr:from>
    <xdr:to>
      <xdr:col>8</xdr:col>
      <xdr:colOff>243414</xdr:colOff>
      <xdr:row>6</xdr:row>
      <xdr:rowOff>142870</xdr:rowOff>
    </xdr:to>
    <xdr:sp macro="" textlink="">
      <xdr:nvSpPr>
        <xdr:cNvPr id="6" name="Rectángulo 25">
          <a:extLst>
            <a:ext uri="{FF2B5EF4-FFF2-40B4-BE49-F238E27FC236}"/>
          </a:extLst>
        </xdr:cNvPr>
        <xdr:cNvSpPr/>
      </xdr:nvSpPr>
      <xdr:spPr>
        <a:xfrm>
          <a:off x="8902699" y="1403345"/>
          <a:ext cx="637115" cy="15875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MX"/>
        </a:p>
      </xdr:txBody>
    </xdr:sp>
    <xdr:clientData/>
  </xdr:twoCellAnchor>
  <xdr:twoCellAnchor>
    <xdr:from>
      <xdr:col>7</xdr:col>
      <xdr:colOff>915466</xdr:colOff>
      <xdr:row>6</xdr:row>
      <xdr:rowOff>174617</xdr:rowOff>
    </xdr:from>
    <xdr:to>
      <xdr:col>8</xdr:col>
      <xdr:colOff>238131</xdr:colOff>
      <xdr:row>7</xdr:row>
      <xdr:rowOff>142867</xdr:rowOff>
    </xdr:to>
    <xdr:sp macro="" textlink="">
      <xdr:nvSpPr>
        <xdr:cNvPr id="7" name="Rectángulo 26">
          <a:extLst>
            <a:ext uri="{FF2B5EF4-FFF2-40B4-BE49-F238E27FC236}"/>
          </a:extLst>
        </xdr:cNvPr>
        <xdr:cNvSpPr/>
      </xdr:nvSpPr>
      <xdr:spPr>
        <a:xfrm>
          <a:off x="8897416" y="1593842"/>
          <a:ext cx="637115" cy="15875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MX"/>
        </a:p>
      </xdr:txBody>
    </xdr:sp>
    <xdr:clientData/>
  </xdr:twoCellAnchor>
  <xdr:twoCellAnchor>
    <xdr:from>
      <xdr:col>7</xdr:col>
      <xdr:colOff>920756</xdr:colOff>
      <xdr:row>3</xdr:row>
      <xdr:rowOff>169333</xdr:rowOff>
    </xdr:from>
    <xdr:to>
      <xdr:col>8</xdr:col>
      <xdr:colOff>243421</xdr:colOff>
      <xdr:row>4</xdr:row>
      <xdr:rowOff>137583</xdr:rowOff>
    </xdr:to>
    <xdr:sp macro="" textlink="">
      <xdr:nvSpPr>
        <xdr:cNvPr id="8" name="Rectángulo 27">
          <a:extLst>
            <a:ext uri="{FF2B5EF4-FFF2-40B4-BE49-F238E27FC236}"/>
          </a:extLst>
        </xdr:cNvPr>
        <xdr:cNvSpPr/>
      </xdr:nvSpPr>
      <xdr:spPr>
        <a:xfrm>
          <a:off x="8902706" y="1017058"/>
          <a:ext cx="637115" cy="15875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MX"/>
        </a:p>
      </xdr:txBody>
    </xdr:sp>
    <xdr:clientData/>
  </xdr:twoCellAnchor>
  <xdr:twoCellAnchor>
    <xdr:from>
      <xdr:col>6</xdr:col>
      <xdr:colOff>1104900</xdr:colOff>
      <xdr:row>2</xdr:row>
      <xdr:rowOff>180975</xdr:rowOff>
    </xdr:from>
    <xdr:to>
      <xdr:col>7</xdr:col>
      <xdr:colOff>19050</xdr:colOff>
      <xdr:row>7</xdr:row>
      <xdr:rowOff>133350</xdr:rowOff>
    </xdr:to>
    <xdr:sp macro="" textlink="">
      <xdr:nvSpPr>
        <xdr:cNvPr id="9" name="AutoShape 8"/>
        <xdr:cNvSpPr>
          <a:spLocks/>
        </xdr:cNvSpPr>
      </xdr:nvSpPr>
      <xdr:spPr bwMode="auto">
        <a:xfrm>
          <a:off x="7772400" y="838200"/>
          <a:ext cx="228600" cy="904875"/>
        </a:xfrm>
        <a:prstGeom prst="leftBrace">
          <a:avLst>
            <a:gd name="adj1" fmla="val 2466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809625</xdr:colOff>
      <xdr:row>3</xdr:row>
      <xdr:rowOff>161925</xdr:rowOff>
    </xdr:from>
    <xdr:to>
      <xdr:col>8</xdr:col>
      <xdr:colOff>342900</xdr:colOff>
      <xdr:row>4</xdr:row>
      <xdr:rowOff>133350</xdr:rowOff>
    </xdr:to>
    <xdr:sp macro="" textlink="">
      <xdr:nvSpPr>
        <xdr:cNvPr id="10" name="9 Multiplicar"/>
        <xdr:cNvSpPr/>
      </xdr:nvSpPr>
      <xdr:spPr>
        <a:xfrm>
          <a:off x="8791575" y="1009650"/>
          <a:ext cx="847725" cy="161925"/>
        </a:xfrm>
        <a:prstGeom prst="mathMultiply">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es-MX"/>
        </a:p>
      </xdr:txBody>
    </xdr:sp>
    <xdr:clientData/>
  </xdr:twoCellAnchor>
  <xdr:oneCellAnchor>
    <xdr:from>
      <xdr:col>1</xdr:col>
      <xdr:colOff>198599</xdr:colOff>
      <xdr:row>20</xdr:row>
      <xdr:rowOff>47625</xdr:rowOff>
    </xdr:from>
    <xdr:ext cx="9426555" cy="1469954"/>
    <xdr:sp macro="" textlink="">
      <xdr:nvSpPr>
        <xdr:cNvPr id="11" name="10 Rectángulo"/>
        <xdr:cNvSpPr/>
      </xdr:nvSpPr>
      <xdr:spPr>
        <a:xfrm>
          <a:off x="389099" y="4921250"/>
          <a:ext cx="9426555" cy="1469954"/>
        </a:xfrm>
        <a:prstGeom prst="rect">
          <a:avLst/>
        </a:prstGeom>
        <a:noFill/>
      </xdr:spPr>
      <xdr:txBody>
        <a:bodyPr wrap="none" lIns="91440" tIns="45720" rIns="91440" bIns="45720">
          <a:spAutoFit/>
        </a:bodyPr>
        <a:lstStyle/>
        <a:p>
          <a:pPr algn="ctr"/>
          <a:r>
            <a:rPr lang="es-ES" sz="88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SIN MOVIMIENTOS </a:t>
          </a:r>
        </a:p>
      </xdr:txBody>
    </xdr:sp>
    <xdr:clientData/>
  </xdr:oneCellAnchor>
  <xdr:twoCellAnchor>
    <xdr:from>
      <xdr:col>8</xdr:col>
      <xdr:colOff>127001</xdr:colOff>
      <xdr:row>43</xdr:row>
      <xdr:rowOff>80406</xdr:rowOff>
    </xdr:from>
    <xdr:to>
      <xdr:col>13</xdr:col>
      <xdr:colOff>1</xdr:colOff>
      <xdr:row>47</xdr:row>
      <xdr:rowOff>152400</xdr:rowOff>
    </xdr:to>
    <xdr:sp macro="" textlink="">
      <xdr:nvSpPr>
        <xdr:cNvPr id="12" name="Text Box 17">
          <a:extLst>
            <a:ext uri="{FF2B5EF4-FFF2-40B4-BE49-F238E27FC236}"/>
          </a:extLst>
        </xdr:cNvPr>
        <xdr:cNvSpPr txBox="1">
          <a:spLocks noChangeArrowheads="1"/>
        </xdr:cNvSpPr>
      </xdr:nvSpPr>
      <xdr:spPr bwMode="auto">
        <a:xfrm>
          <a:off x="5651501" y="9383156"/>
          <a:ext cx="3683000" cy="833994"/>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a:t>
          </a:r>
          <a:r>
            <a:rPr lang="es-ES" sz="700" b="0" i="0" strike="noStrike" baseline="0">
              <a:solidFill>
                <a:srgbClr val="000000"/>
              </a:solidFill>
              <a:latin typeface="Arial"/>
              <a:cs typeface="Arial"/>
            </a:rPr>
            <a:t>      </a:t>
          </a:r>
          <a:endParaRPr lang="es-ES" sz="1000" b="1" i="0" strike="noStrike" baseline="0">
            <a:solidFill>
              <a:srgbClr val="000000"/>
            </a:solidFill>
            <a:latin typeface="Arial"/>
            <a:cs typeface="Arial"/>
          </a:endParaRPr>
        </a:p>
        <a:p>
          <a:pPr algn="ctr" rtl="1">
            <a:defRPr sz="1000"/>
          </a:pPr>
          <a:r>
            <a:rPr lang="es-ES" sz="1000" b="1" i="0" strike="noStrike" baseline="0">
              <a:solidFill>
                <a:srgbClr val="000000"/>
              </a:solidFill>
              <a:latin typeface="Arial"/>
              <a:cs typeface="Arial"/>
            </a:rPr>
            <a:t>LIC.LUIS MAYA GARCIA</a:t>
          </a:r>
        </a:p>
        <a:p>
          <a:pPr algn="ctr" rtl="1">
            <a:defRPr sz="1000"/>
          </a:pPr>
          <a:r>
            <a:rPr lang="es-ES" sz="800" b="1" i="0" strike="noStrike" baseline="0">
              <a:solidFill>
                <a:srgbClr val="000000"/>
              </a:solidFill>
              <a:latin typeface="Arial"/>
              <a:cs typeface="Arial"/>
            </a:rPr>
            <a:t>CONTRALOR INTERNO  DEL SM DIF DE TEXCALTITLAN</a:t>
          </a:r>
          <a:r>
            <a:rPr lang="es-ES" sz="800" b="1" i="0" strike="noStrike">
              <a:solidFill>
                <a:srgbClr val="000000"/>
              </a:solidFill>
              <a:latin typeface="+mn-lt"/>
              <a:cs typeface="Arial"/>
            </a:rPr>
            <a:t> </a:t>
          </a:r>
          <a:r>
            <a:rPr lang="es-ES" sz="800" b="0" i="0" strike="noStrike">
              <a:solidFill>
                <a:srgbClr val="000000"/>
              </a:solidFill>
              <a:latin typeface="Arial"/>
              <a:cs typeface="Arial"/>
            </a:rPr>
            <a:t>(17)</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476250</xdr:colOff>
      <xdr:row>1</xdr:row>
      <xdr:rowOff>352424</xdr:rowOff>
    </xdr:from>
    <xdr:to>
      <xdr:col>1</xdr:col>
      <xdr:colOff>1371600</xdr:colOff>
      <xdr:row>7</xdr:row>
      <xdr:rowOff>16389</xdr:rowOff>
    </xdr:to>
    <xdr:pic>
      <xdr:nvPicPr>
        <xdr:cNvPr id="2" name="Imagen 14">
          <a:extLst>
            <a:ext uri="{FF2B5EF4-FFF2-40B4-BE49-F238E27FC236}">
              <a16:creationId xmlns="" xmlns:a16="http://schemas.microsoft.com/office/drawing/2014/main" id="{1CD7CB1C-1EEA-49C9-B75C-FA4CC06A9FA5}"/>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600075" y="476249"/>
          <a:ext cx="895350" cy="1492765"/>
        </a:xfrm>
        <a:prstGeom prst="rect">
          <a:avLst/>
        </a:prstGeom>
      </xdr:spPr>
    </xdr:pic>
    <xdr:clientData/>
  </xdr:twoCellAnchor>
  <xdr:twoCellAnchor>
    <xdr:from>
      <xdr:col>7</xdr:col>
      <xdr:colOff>920753</xdr:colOff>
      <xdr:row>2</xdr:row>
      <xdr:rowOff>476251</xdr:rowOff>
    </xdr:from>
    <xdr:to>
      <xdr:col>8</xdr:col>
      <xdr:colOff>243418</xdr:colOff>
      <xdr:row>3</xdr:row>
      <xdr:rowOff>134561</xdr:rowOff>
    </xdr:to>
    <xdr:sp macro="" textlink="">
      <xdr:nvSpPr>
        <xdr:cNvPr id="3" name="Rectángulo 16">
          <a:extLst>
            <a:ext uri="{FF2B5EF4-FFF2-40B4-BE49-F238E27FC236}">
              <a16:creationId xmlns="" xmlns:a16="http://schemas.microsoft.com/office/drawing/2014/main" id="{3350DD92-30B1-4424-9A60-C25B0F65FE91}"/>
            </a:ext>
          </a:extLst>
        </xdr:cNvPr>
        <xdr:cNvSpPr/>
      </xdr:nvSpPr>
      <xdr:spPr>
        <a:xfrm>
          <a:off x="10017128" y="1085851"/>
          <a:ext cx="437090" cy="19171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MX" sz="1100"/>
        </a:p>
      </xdr:txBody>
    </xdr:sp>
    <xdr:clientData/>
  </xdr:twoCellAnchor>
  <xdr:twoCellAnchor>
    <xdr:from>
      <xdr:col>7</xdr:col>
      <xdr:colOff>920746</xdr:colOff>
      <xdr:row>4</xdr:row>
      <xdr:rowOff>158751</xdr:rowOff>
    </xdr:from>
    <xdr:to>
      <xdr:col>8</xdr:col>
      <xdr:colOff>243411</xdr:colOff>
      <xdr:row>5</xdr:row>
      <xdr:rowOff>127001</xdr:rowOff>
    </xdr:to>
    <xdr:sp macro="" textlink="">
      <xdr:nvSpPr>
        <xdr:cNvPr id="4" name="Rectángulo 17">
          <a:extLst>
            <a:ext uri="{FF2B5EF4-FFF2-40B4-BE49-F238E27FC236}">
              <a16:creationId xmlns="" xmlns:a16="http://schemas.microsoft.com/office/drawing/2014/main" id="{3C1D05B3-5A3C-4408-8BB4-29AABD8CF1AA}"/>
            </a:ext>
          </a:extLst>
        </xdr:cNvPr>
        <xdr:cNvSpPr/>
      </xdr:nvSpPr>
      <xdr:spPr>
        <a:xfrm>
          <a:off x="10017121" y="1473201"/>
          <a:ext cx="437090" cy="1397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MX" sz="1100"/>
        </a:p>
      </xdr:txBody>
    </xdr:sp>
    <xdr:clientData/>
  </xdr:twoCellAnchor>
  <xdr:twoCellAnchor>
    <xdr:from>
      <xdr:col>7</xdr:col>
      <xdr:colOff>920749</xdr:colOff>
      <xdr:row>5</xdr:row>
      <xdr:rowOff>158745</xdr:rowOff>
    </xdr:from>
    <xdr:to>
      <xdr:col>8</xdr:col>
      <xdr:colOff>243414</xdr:colOff>
      <xdr:row>6</xdr:row>
      <xdr:rowOff>126995</xdr:rowOff>
    </xdr:to>
    <xdr:sp macro="" textlink="">
      <xdr:nvSpPr>
        <xdr:cNvPr id="5" name="Rectángulo 18">
          <a:extLst>
            <a:ext uri="{FF2B5EF4-FFF2-40B4-BE49-F238E27FC236}">
              <a16:creationId xmlns="" xmlns:a16="http://schemas.microsoft.com/office/drawing/2014/main" id="{A3848FBE-ED16-42C0-B8DD-B2CF4CABE9FD}"/>
            </a:ext>
          </a:extLst>
        </xdr:cNvPr>
        <xdr:cNvSpPr/>
      </xdr:nvSpPr>
      <xdr:spPr>
        <a:xfrm>
          <a:off x="10017124" y="1644645"/>
          <a:ext cx="437090" cy="1397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MX" sz="1100"/>
        </a:p>
      </xdr:txBody>
    </xdr:sp>
    <xdr:clientData/>
  </xdr:twoCellAnchor>
  <xdr:twoCellAnchor>
    <xdr:from>
      <xdr:col>7</xdr:col>
      <xdr:colOff>931341</xdr:colOff>
      <xdr:row>6</xdr:row>
      <xdr:rowOff>158742</xdr:rowOff>
    </xdr:from>
    <xdr:to>
      <xdr:col>8</xdr:col>
      <xdr:colOff>254006</xdr:colOff>
      <xdr:row>7</xdr:row>
      <xdr:rowOff>126992</xdr:rowOff>
    </xdr:to>
    <xdr:sp macro="" textlink="">
      <xdr:nvSpPr>
        <xdr:cNvPr id="6" name="Rectángulo 19">
          <a:extLst>
            <a:ext uri="{FF2B5EF4-FFF2-40B4-BE49-F238E27FC236}">
              <a16:creationId xmlns="" xmlns:a16="http://schemas.microsoft.com/office/drawing/2014/main" id="{6F10CBD8-BCB1-4DFF-BD42-97CE2ED7D40E}"/>
            </a:ext>
          </a:extLst>
        </xdr:cNvPr>
        <xdr:cNvSpPr/>
      </xdr:nvSpPr>
      <xdr:spPr>
        <a:xfrm>
          <a:off x="10027716" y="1816092"/>
          <a:ext cx="437090" cy="1397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MX" sz="1100"/>
        </a:p>
      </xdr:txBody>
    </xdr:sp>
    <xdr:clientData/>
  </xdr:twoCellAnchor>
  <xdr:twoCellAnchor>
    <xdr:from>
      <xdr:col>7</xdr:col>
      <xdr:colOff>920756</xdr:colOff>
      <xdr:row>3</xdr:row>
      <xdr:rowOff>169333</xdr:rowOff>
    </xdr:from>
    <xdr:to>
      <xdr:col>8</xdr:col>
      <xdr:colOff>243421</xdr:colOff>
      <xdr:row>4</xdr:row>
      <xdr:rowOff>137583</xdr:rowOff>
    </xdr:to>
    <xdr:sp macro="" textlink="">
      <xdr:nvSpPr>
        <xdr:cNvPr id="7" name="Rectángulo 20">
          <a:extLst>
            <a:ext uri="{FF2B5EF4-FFF2-40B4-BE49-F238E27FC236}">
              <a16:creationId xmlns="" xmlns:a16="http://schemas.microsoft.com/office/drawing/2014/main" id="{9ECEC95A-4374-40CA-918A-4C9724BAFB4D}"/>
            </a:ext>
          </a:extLst>
        </xdr:cNvPr>
        <xdr:cNvSpPr/>
      </xdr:nvSpPr>
      <xdr:spPr>
        <a:xfrm>
          <a:off x="10017131" y="1312333"/>
          <a:ext cx="437090" cy="1397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MX" sz="1100"/>
        </a:p>
      </xdr:txBody>
    </xdr:sp>
    <xdr:clientData/>
  </xdr:twoCellAnchor>
  <xdr:twoCellAnchor>
    <xdr:from>
      <xdr:col>6</xdr:col>
      <xdr:colOff>925286</xdr:colOff>
      <xdr:row>2</xdr:row>
      <xdr:rowOff>449036</xdr:rowOff>
    </xdr:from>
    <xdr:to>
      <xdr:col>7</xdr:col>
      <xdr:colOff>40821</xdr:colOff>
      <xdr:row>8</xdr:row>
      <xdr:rowOff>81643</xdr:rowOff>
    </xdr:to>
    <xdr:sp macro="" textlink="">
      <xdr:nvSpPr>
        <xdr:cNvPr id="8" name="AutoShape 8">
          <a:extLst>
            <a:ext uri="{FF2B5EF4-FFF2-40B4-BE49-F238E27FC236}">
              <a16:creationId xmlns="" xmlns:a16="http://schemas.microsoft.com/office/drawing/2014/main" id="{C2E11B46-79E9-4F4B-9F90-69FB2FF3E1D3}"/>
            </a:ext>
          </a:extLst>
        </xdr:cNvPr>
        <xdr:cNvSpPr>
          <a:spLocks/>
        </xdr:cNvSpPr>
      </xdr:nvSpPr>
      <xdr:spPr bwMode="auto">
        <a:xfrm>
          <a:off x="8907236" y="1058636"/>
          <a:ext cx="229960" cy="1023257"/>
        </a:xfrm>
        <a:prstGeom prst="leftBrace">
          <a:avLst>
            <a:gd name="adj1" fmla="val 24691"/>
            <a:gd name="adj2" fmla="val 50000"/>
          </a:avLst>
        </a:prstGeom>
        <a:noFill/>
        <a:ln w="9525">
          <a:solidFill>
            <a:srgbClr val="000000"/>
          </a:solidFill>
          <a:round/>
          <a:headEnd/>
          <a:tailEnd/>
        </a:ln>
      </xdr:spPr>
    </xdr:sp>
    <xdr:clientData/>
  </xdr:twoCellAnchor>
  <xdr:twoCellAnchor>
    <xdr:from>
      <xdr:col>7</xdr:col>
      <xdr:colOff>838200</xdr:colOff>
      <xdr:row>4</xdr:row>
      <xdr:rowOff>0</xdr:rowOff>
    </xdr:from>
    <xdr:to>
      <xdr:col>8</xdr:col>
      <xdr:colOff>371475</xdr:colOff>
      <xdr:row>4</xdr:row>
      <xdr:rowOff>123825</xdr:rowOff>
    </xdr:to>
    <xdr:sp macro="" textlink="">
      <xdr:nvSpPr>
        <xdr:cNvPr id="9" name="8 Multiplicar"/>
        <xdr:cNvSpPr/>
      </xdr:nvSpPr>
      <xdr:spPr>
        <a:xfrm>
          <a:off x="9934575" y="1314450"/>
          <a:ext cx="647700" cy="123825"/>
        </a:xfrm>
        <a:prstGeom prst="mathMultiply">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s-ES" sz="1100"/>
        </a:p>
      </xdr:txBody>
    </xdr:sp>
    <xdr:clientData/>
  </xdr:twoCellAnchor>
  <xdr:twoCellAnchor>
    <xdr:from>
      <xdr:col>3</xdr:col>
      <xdr:colOff>28575</xdr:colOff>
      <xdr:row>46</xdr:row>
      <xdr:rowOff>98425</xdr:rowOff>
    </xdr:from>
    <xdr:to>
      <xdr:col>6</xdr:col>
      <xdr:colOff>206375</xdr:colOff>
      <xdr:row>50</xdr:row>
      <xdr:rowOff>170419</xdr:rowOff>
    </xdr:to>
    <xdr:sp macro="" textlink="">
      <xdr:nvSpPr>
        <xdr:cNvPr id="10" name="Text Box 17">
          <a:extLst>
            <a:ext uri="{FF2B5EF4-FFF2-40B4-BE49-F238E27FC236}">
              <a16:creationId xmlns="" xmlns:a16="http://schemas.microsoft.com/office/drawing/2014/main" id="{9F3CA6CC-C8F2-4348-8719-8004D6361E72}"/>
            </a:ext>
          </a:extLst>
        </xdr:cNvPr>
        <xdr:cNvSpPr txBox="1">
          <a:spLocks noChangeArrowheads="1"/>
        </xdr:cNvSpPr>
      </xdr:nvSpPr>
      <xdr:spPr bwMode="auto">
        <a:xfrm>
          <a:off x="2409825" y="17148175"/>
          <a:ext cx="3590925" cy="833994"/>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a:t>
          </a:r>
          <a:r>
            <a:rPr lang="es-ES" sz="700" b="0" i="0" strike="noStrike" baseline="0">
              <a:solidFill>
                <a:srgbClr val="000000"/>
              </a:solidFill>
              <a:latin typeface="Arial"/>
              <a:cs typeface="Arial"/>
            </a:rPr>
            <a:t>      </a:t>
          </a:r>
          <a:endParaRPr lang="es-ES" sz="1000" b="1" i="0" strike="noStrike" baseline="0">
            <a:solidFill>
              <a:srgbClr val="000000"/>
            </a:solidFill>
            <a:latin typeface="Arial"/>
            <a:cs typeface="Arial"/>
          </a:endParaRPr>
        </a:p>
        <a:p>
          <a:pPr algn="ctr" rtl="1">
            <a:defRPr sz="1000"/>
          </a:pPr>
          <a:r>
            <a:rPr lang="es-ES" sz="1000" b="1" i="0" strike="noStrike" baseline="0">
              <a:solidFill>
                <a:srgbClr val="000000"/>
              </a:solidFill>
              <a:latin typeface="Arial"/>
              <a:cs typeface="Arial"/>
            </a:rPr>
            <a:t>ANGELICA MERCADO CASTAÑEDA</a:t>
          </a:r>
        </a:p>
        <a:p>
          <a:pPr algn="ctr" rtl="1">
            <a:defRPr sz="1000"/>
          </a:pPr>
          <a:r>
            <a:rPr lang="es-ES" sz="800" b="1" i="0" strike="noStrike" baseline="0">
              <a:solidFill>
                <a:srgbClr val="000000"/>
              </a:solidFill>
              <a:latin typeface="Arial"/>
              <a:cs typeface="Arial"/>
            </a:rPr>
            <a:t>TESORERA DEL SM DIF DE TEXCALTITLAN</a:t>
          </a:r>
          <a:r>
            <a:rPr lang="es-ES" sz="800" b="1" i="0" strike="noStrike">
              <a:solidFill>
                <a:srgbClr val="000000"/>
              </a:solidFill>
              <a:latin typeface="+mn-lt"/>
              <a:cs typeface="Arial"/>
            </a:rPr>
            <a:t> </a:t>
          </a:r>
          <a:endParaRPr lang="es-ES" sz="800" b="0" i="0" strike="noStrike">
            <a:solidFill>
              <a:srgbClr val="000000"/>
            </a:solidFill>
            <a:latin typeface="Arial"/>
            <a:cs typeface="Arial"/>
          </a:endParaRPr>
        </a:p>
      </xdr:txBody>
    </xdr:sp>
    <xdr:clientData/>
  </xdr:twoCellAnchor>
  <xdr:twoCellAnchor>
    <xdr:from>
      <xdr:col>12</xdr:col>
      <xdr:colOff>76200</xdr:colOff>
      <xdr:row>46</xdr:row>
      <xdr:rowOff>107950</xdr:rowOff>
    </xdr:from>
    <xdr:to>
      <xdr:col>13</xdr:col>
      <xdr:colOff>1805577</xdr:colOff>
      <xdr:row>50</xdr:row>
      <xdr:rowOff>179944</xdr:rowOff>
    </xdr:to>
    <xdr:sp macro="" textlink="">
      <xdr:nvSpPr>
        <xdr:cNvPr id="11" name="Text Box 17">
          <a:extLst>
            <a:ext uri="{FF2B5EF4-FFF2-40B4-BE49-F238E27FC236}">
              <a16:creationId xmlns="" xmlns:a16="http://schemas.microsoft.com/office/drawing/2014/main" id="{9F3CA6CC-C8F2-4348-8719-8004D6361E72}"/>
            </a:ext>
          </a:extLst>
        </xdr:cNvPr>
        <xdr:cNvSpPr txBox="1">
          <a:spLocks noChangeArrowheads="1"/>
        </xdr:cNvSpPr>
      </xdr:nvSpPr>
      <xdr:spPr bwMode="auto">
        <a:xfrm>
          <a:off x="10601325" y="17157700"/>
          <a:ext cx="2920002" cy="833994"/>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a:t>
          </a:r>
          <a:r>
            <a:rPr lang="es-ES" sz="700" b="0" i="0" strike="noStrike" baseline="0">
              <a:solidFill>
                <a:srgbClr val="000000"/>
              </a:solidFill>
              <a:latin typeface="Arial"/>
              <a:cs typeface="Arial"/>
            </a:rPr>
            <a:t>      </a:t>
          </a:r>
          <a:endParaRPr lang="es-ES" sz="1000" b="1" i="0" strike="noStrike" baseline="0">
            <a:solidFill>
              <a:srgbClr val="000000"/>
            </a:solidFill>
            <a:latin typeface="Arial"/>
            <a:cs typeface="Arial"/>
          </a:endParaRPr>
        </a:p>
        <a:p>
          <a:pPr algn="ctr" rtl="1">
            <a:defRPr sz="1000"/>
          </a:pPr>
          <a:r>
            <a:rPr lang="es-ES" sz="1000" b="1" i="0" strike="noStrike" baseline="0">
              <a:solidFill>
                <a:srgbClr val="000000"/>
              </a:solidFill>
              <a:latin typeface="Arial"/>
              <a:cs typeface="Arial"/>
            </a:rPr>
            <a:t>LIC.LUIS MAYA GARCIA</a:t>
          </a:r>
        </a:p>
        <a:p>
          <a:pPr algn="ctr" rtl="1">
            <a:defRPr sz="1000"/>
          </a:pPr>
          <a:r>
            <a:rPr lang="es-ES" sz="800" b="1" i="0" strike="noStrike" baseline="0">
              <a:solidFill>
                <a:srgbClr val="000000"/>
              </a:solidFill>
              <a:latin typeface="Arial"/>
              <a:cs typeface="Arial"/>
            </a:rPr>
            <a:t>CONTRALOR INTERNO  DEL SM DIF DE TEXCALTITLAN</a:t>
          </a:r>
          <a:r>
            <a:rPr lang="es-ES" sz="800" b="1" i="0" strike="noStrike">
              <a:solidFill>
                <a:srgbClr val="000000"/>
              </a:solidFill>
              <a:latin typeface="+mn-lt"/>
              <a:cs typeface="Arial"/>
            </a:rPr>
            <a:t> </a:t>
          </a:r>
          <a:endParaRPr lang="es-ES" sz="800" b="0" i="0" strike="noStrike">
            <a:solidFill>
              <a:srgbClr val="000000"/>
            </a:solidFill>
            <a:latin typeface="Arial"/>
            <a:cs typeface="Aria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219074</xdr:colOff>
      <xdr:row>0</xdr:row>
      <xdr:rowOff>95249</xdr:rowOff>
    </xdr:from>
    <xdr:to>
      <xdr:col>1</xdr:col>
      <xdr:colOff>380999</xdr:colOff>
      <xdr:row>5</xdr:row>
      <xdr:rowOff>119204</xdr:rowOff>
    </xdr:to>
    <xdr:pic>
      <xdr:nvPicPr>
        <xdr:cNvPr id="2" name="1 Imagen"/>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333374" y="95249"/>
          <a:ext cx="923925" cy="919305"/>
        </a:xfrm>
        <a:prstGeom prst="rect">
          <a:avLst/>
        </a:prstGeom>
      </xdr:spPr>
    </xdr:pic>
    <xdr:clientData/>
  </xdr:twoCellAnchor>
  <xdr:twoCellAnchor editAs="oneCell">
    <xdr:from>
      <xdr:col>7</xdr:col>
      <xdr:colOff>704849</xdr:colOff>
      <xdr:row>0</xdr:row>
      <xdr:rowOff>57149</xdr:rowOff>
    </xdr:from>
    <xdr:to>
      <xdr:col>8</xdr:col>
      <xdr:colOff>666749</xdr:colOff>
      <xdr:row>5</xdr:row>
      <xdr:rowOff>81104</xdr:rowOff>
    </xdr:to>
    <xdr:pic>
      <xdr:nvPicPr>
        <xdr:cNvPr id="3" name="2 Imagen"/>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5924549" y="57149"/>
          <a:ext cx="923925" cy="919305"/>
        </a:xfrm>
        <a:prstGeom prst="rect">
          <a:avLst/>
        </a:prstGeom>
      </xdr:spPr>
    </xdr:pic>
    <xdr:clientData/>
  </xdr:twoCellAnchor>
  <xdr:twoCellAnchor>
    <xdr:from>
      <xdr:col>0</xdr:col>
      <xdr:colOff>180975</xdr:colOff>
      <xdr:row>40</xdr:row>
      <xdr:rowOff>19050</xdr:rowOff>
    </xdr:from>
    <xdr:to>
      <xdr:col>2</xdr:col>
      <xdr:colOff>828675</xdr:colOff>
      <xdr:row>40</xdr:row>
      <xdr:rowOff>19050</xdr:rowOff>
    </xdr:to>
    <xdr:cxnSp macro="">
      <xdr:nvCxnSpPr>
        <xdr:cNvPr id="4" name="3 Conector recto"/>
        <xdr:cNvCxnSpPr/>
      </xdr:nvCxnSpPr>
      <xdr:spPr>
        <a:xfrm>
          <a:off x="295275" y="7058025"/>
          <a:ext cx="21717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1076325</xdr:colOff>
      <xdr:row>40</xdr:row>
      <xdr:rowOff>19050</xdr:rowOff>
    </xdr:from>
    <xdr:to>
      <xdr:col>6</xdr:col>
      <xdr:colOff>219075</xdr:colOff>
      <xdr:row>40</xdr:row>
      <xdr:rowOff>19050</xdr:rowOff>
    </xdr:to>
    <xdr:cxnSp macro="">
      <xdr:nvCxnSpPr>
        <xdr:cNvPr id="5" name="4 Conector recto"/>
        <xdr:cNvCxnSpPr/>
      </xdr:nvCxnSpPr>
      <xdr:spPr>
        <a:xfrm>
          <a:off x="2714625" y="7058025"/>
          <a:ext cx="19621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514350</xdr:colOff>
      <xdr:row>40</xdr:row>
      <xdr:rowOff>28575</xdr:rowOff>
    </xdr:from>
    <xdr:to>
      <xdr:col>9</xdr:col>
      <xdr:colOff>76200</xdr:colOff>
      <xdr:row>40</xdr:row>
      <xdr:rowOff>28575</xdr:rowOff>
    </xdr:to>
    <xdr:cxnSp macro="">
      <xdr:nvCxnSpPr>
        <xdr:cNvPr id="6" name="5 Conector recto"/>
        <xdr:cNvCxnSpPr/>
      </xdr:nvCxnSpPr>
      <xdr:spPr>
        <a:xfrm>
          <a:off x="4972050" y="7067550"/>
          <a:ext cx="19621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114299</xdr:colOff>
      <xdr:row>1</xdr:row>
      <xdr:rowOff>95249</xdr:rowOff>
    </xdr:from>
    <xdr:to>
      <xdr:col>2</xdr:col>
      <xdr:colOff>34437</xdr:colOff>
      <xdr:row>2</xdr:row>
      <xdr:rowOff>374196</xdr:rowOff>
    </xdr:to>
    <xdr:pic>
      <xdr:nvPicPr>
        <xdr:cNvPr id="2" name="Imagen 14">
          <a:extLst>
            <a:ext uri="{FF2B5EF4-FFF2-40B4-BE49-F238E27FC236}">
              <a16:creationId xmlns:a16="http://schemas.microsoft.com/office/drawing/2014/main" xmlns="" id="{1CD7CB1C-1EEA-49C9-B75C-FA4CC06A9FA5}"/>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200024" y="190499"/>
          <a:ext cx="834538" cy="752475"/>
        </a:xfrm>
        <a:prstGeom prst="rect">
          <a:avLst/>
        </a:prstGeom>
      </xdr:spPr>
    </xdr:pic>
    <xdr:clientData/>
  </xdr:twoCellAnchor>
  <xdr:twoCellAnchor>
    <xdr:from>
      <xdr:col>3</xdr:col>
      <xdr:colOff>47625</xdr:colOff>
      <xdr:row>8</xdr:row>
      <xdr:rowOff>95250</xdr:rowOff>
    </xdr:from>
    <xdr:to>
      <xdr:col>9</xdr:col>
      <xdr:colOff>1066800</xdr:colOff>
      <xdr:row>10</xdr:row>
      <xdr:rowOff>219075</xdr:rowOff>
    </xdr:to>
    <xdr:sp macro="[2]!A_2017" textlink="">
      <xdr:nvSpPr>
        <xdr:cNvPr id="3" name="Rectángulo: esquinas redondeadas 2">
          <a:extLst>
            <a:ext uri="{FF2B5EF4-FFF2-40B4-BE49-F238E27FC236}">
              <a16:creationId xmlns:a16="http://schemas.microsoft.com/office/drawing/2014/main" xmlns="" id="{DEC6C600-3EDF-465A-800D-87DDFE85BB3E}"/>
            </a:ext>
          </a:extLst>
        </xdr:cNvPr>
        <xdr:cNvSpPr/>
      </xdr:nvSpPr>
      <xdr:spPr>
        <a:xfrm>
          <a:off x="5238750" y="1438275"/>
          <a:ext cx="7705725" cy="60007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0</xdr:col>
      <xdr:colOff>0</xdr:colOff>
      <xdr:row>964</xdr:row>
      <xdr:rowOff>115454</xdr:rowOff>
    </xdr:from>
    <xdr:to>
      <xdr:col>4</xdr:col>
      <xdr:colOff>105109</xdr:colOff>
      <xdr:row>967</xdr:row>
      <xdr:rowOff>4780</xdr:rowOff>
    </xdr:to>
    <xdr:sp macro="" textlink="">
      <xdr:nvSpPr>
        <xdr:cNvPr id="4" name="Text Box 7">
          <a:extLst>
            <a:ext uri="{FF2B5EF4-FFF2-40B4-BE49-F238E27FC236}">
              <a16:creationId xmlns="" xmlns:a16="http://schemas.microsoft.com/office/drawing/2014/main" id="{20A96D79-363F-4D22-9AA8-2B1D55D4E39A}"/>
            </a:ext>
          </a:extLst>
        </xdr:cNvPr>
        <xdr:cNvSpPr txBox="1">
          <a:spLocks noChangeArrowheads="1"/>
        </xdr:cNvSpPr>
      </xdr:nvSpPr>
      <xdr:spPr bwMode="auto">
        <a:xfrm>
          <a:off x="0" y="537801704"/>
          <a:ext cx="4169109" cy="460826"/>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PROF.ALEJANDRO</a:t>
          </a:r>
          <a:r>
            <a:rPr lang="es-ES" sz="1000" b="0" i="0" strike="noStrike" baseline="0">
              <a:solidFill>
                <a:srgbClr val="000000"/>
              </a:solidFill>
              <a:latin typeface="Arial"/>
              <a:cs typeface="Arial"/>
            </a:rPr>
            <a:t> ZAMBRANO GONZALEZ</a:t>
          </a:r>
        </a:p>
        <a:p>
          <a:pPr algn="ctr" rtl="1">
            <a:defRPr sz="1000"/>
          </a:pPr>
          <a:r>
            <a:rPr lang="es-ES" sz="700" b="0" i="0" strike="noStrike" baseline="0">
              <a:solidFill>
                <a:srgbClr val="000000"/>
              </a:solidFill>
              <a:latin typeface="Arial"/>
              <a:cs typeface="Arial"/>
            </a:rPr>
            <a:t>DIRECTOR GENERAL DEL SM DIF DE TEXCALTITLAN</a:t>
          </a:r>
          <a:endParaRPr lang="es-ES" sz="700" b="0" i="0" strike="noStrike">
            <a:solidFill>
              <a:srgbClr val="000000"/>
            </a:solidFill>
            <a:latin typeface="Arial"/>
            <a:cs typeface="Arial"/>
          </a:endParaRPr>
        </a:p>
      </xdr:txBody>
    </xdr:sp>
    <xdr:clientData/>
  </xdr:twoCellAnchor>
  <xdr:twoCellAnchor>
    <xdr:from>
      <xdr:col>3</xdr:col>
      <xdr:colOff>957006</xdr:colOff>
      <xdr:row>964</xdr:row>
      <xdr:rowOff>99579</xdr:rowOff>
    </xdr:from>
    <xdr:to>
      <xdr:col>8</xdr:col>
      <xdr:colOff>113487</xdr:colOff>
      <xdr:row>966</xdr:row>
      <xdr:rowOff>179405</xdr:rowOff>
    </xdr:to>
    <xdr:sp macro="" textlink="">
      <xdr:nvSpPr>
        <xdr:cNvPr id="5" name="Text Box 7">
          <a:extLst>
            <a:ext uri="{FF2B5EF4-FFF2-40B4-BE49-F238E27FC236}">
              <a16:creationId xmlns="" xmlns:a16="http://schemas.microsoft.com/office/drawing/2014/main" id="{20A96D79-363F-4D22-9AA8-2B1D55D4E39A}"/>
            </a:ext>
          </a:extLst>
        </xdr:cNvPr>
        <xdr:cNvSpPr txBox="1">
          <a:spLocks noChangeArrowheads="1"/>
        </xdr:cNvSpPr>
      </xdr:nvSpPr>
      <xdr:spPr bwMode="auto">
        <a:xfrm>
          <a:off x="3909756" y="537785829"/>
          <a:ext cx="3950731" cy="460826"/>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LIC.ANGELICA MERCADO CASTAÑEDA</a:t>
          </a:r>
          <a:endParaRPr lang="es-ES" sz="1000" b="0" i="0" strike="noStrike" baseline="0">
            <a:solidFill>
              <a:srgbClr val="000000"/>
            </a:solidFill>
            <a:latin typeface="Arial"/>
            <a:cs typeface="Arial"/>
          </a:endParaRPr>
        </a:p>
        <a:p>
          <a:pPr algn="ctr" rtl="1">
            <a:defRPr sz="1000"/>
          </a:pPr>
          <a:r>
            <a:rPr lang="es-ES" sz="700" b="0" i="0" strike="noStrike" baseline="0">
              <a:solidFill>
                <a:srgbClr val="000000"/>
              </a:solidFill>
              <a:latin typeface="Arial"/>
              <a:cs typeface="Arial"/>
            </a:rPr>
            <a:t>TESORERA DEL SM DIF DE TEXCALTITLAN</a:t>
          </a:r>
          <a:endParaRPr lang="es-ES" sz="700" b="0" i="0" strike="noStrike">
            <a:solidFill>
              <a:srgbClr val="000000"/>
            </a:solidFill>
            <a:latin typeface="Arial"/>
            <a:cs typeface="Arial"/>
          </a:endParaRPr>
        </a:p>
      </xdr:txBody>
    </xdr:sp>
    <xdr:clientData/>
  </xdr:twoCellAnchor>
  <xdr:twoCellAnchor>
    <xdr:from>
      <xdr:col>8</xdr:col>
      <xdr:colOff>49068</xdr:colOff>
      <xdr:row>964</xdr:row>
      <xdr:rowOff>79375</xdr:rowOff>
    </xdr:from>
    <xdr:to>
      <xdr:col>11</xdr:col>
      <xdr:colOff>329202</xdr:colOff>
      <xdr:row>968</xdr:row>
      <xdr:rowOff>173016</xdr:rowOff>
    </xdr:to>
    <xdr:sp macro="" textlink="">
      <xdr:nvSpPr>
        <xdr:cNvPr id="6" name="Text Box 17">
          <a:extLst>
            <a:ext uri="{FF2B5EF4-FFF2-40B4-BE49-F238E27FC236}">
              <a16:creationId xmlns="" xmlns:a16="http://schemas.microsoft.com/office/drawing/2014/main" id="{9F3CA6CC-C8F2-4348-8719-8004D6361E72}"/>
            </a:ext>
          </a:extLst>
        </xdr:cNvPr>
        <xdr:cNvSpPr txBox="1">
          <a:spLocks noChangeArrowheads="1"/>
        </xdr:cNvSpPr>
      </xdr:nvSpPr>
      <xdr:spPr bwMode="auto">
        <a:xfrm>
          <a:off x="7796068" y="537765625"/>
          <a:ext cx="3550384" cy="855641"/>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a:t>
          </a:r>
          <a:r>
            <a:rPr lang="es-ES" sz="700" b="0" i="0" strike="noStrike" baseline="0">
              <a:solidFill>
                <a:srgbClr val="000000"/>
              </a:solidFill>
              <a:latin typeface="Arial"/>
              <a:cs typeface="Arial"/>
            </a:rPr>
            <a:t>      </a:t>
          </a:r>
          <a:endParaRPr lang="es-ES" sz="1000" b="1" i="0" strike="noStrike" baseline="0">
            <a:solidFill>
              <a:srgbClr val="000000"/>
            </a:solidFill>
            <a:latin typeface="Arial"/>
            <a:cs typeface="Arial"/>
          </a:endParaRPr>
        </a:p>
        <a:p>
          <a:pPr algn="ctr" rtl="1">
            <a:defRPr sz="1000"/>
          </a:pPr>
          <a:r>
            <a:rPr lang="es-ES" sz="1000" b="1" i="0" strike="noStrike" baseline="0">
              <a:solidFill>
                <a:srgbClr val="000000"/>
              </a:solidFill>
              <a:latin typeface="Arial"/>
              <a:cs typeface="Arial"/>
            </a:rPr>
            <a:t>LIC.LUIS MAYA GARCIA</a:t>
          </a:r>
        </a:p>
        <a:p>
          <a:pPr algn="ctr" rtl="1">
            <a:defRPr sz="1000"/>
          </a:pPr>
          <a:r>
            <a:rPr lang="es-ES" sz="800" b="1" i="0" strike="noStrike" baseline="0">
              <a:solidFill>
                <a:srgbClr val="000000"/>
              </a:solidFill>
              <a:latin typeface="Arial"/>
              <a:cs typeface="Arial"/>
            </a:rPr>
            <a:t>CONTRALOR INTERNO  DEL SM DIF DE TEXCALTITLAN</a:t>
          </a:r>
          <a:r>
            <a:rPr lang="es-ES" sz="800" b="1" i="0" strike="noStrike">
              <a:solidFill>
                <a:srgbClr val="000000"/>
              </a:solidFill>
              <a:latin typeface="+mn-lt"/>
              <a:cs typeface="Arial"/>
            </a:rPr>
            <a:t> </a:t>
          </a:r>
          <a:endParaRPr lang="es-ES" sz="800" b="0" i="0" strike="noStrike">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200024</xdr:colOff>
      <xdr:row>1</xdr:row>
      <xdr:rowOff>76200</xdr:rowOff>
    </xdr:from>
    <xdr:to>
      <xdr:col>1</xdr:col>
      <xdr:colOff>762000</xdr:colOff>
      <xdr:row>1</xdr:row>
      <xdr:rowOff>382271</xdr:rowOff>
    </xdr:to>
    <xdr:pic>
      <xdr:nvPicPr>
        <xdr:cNvPr id="2" name="Imagen 14">
          <a:extLst>
            <a:ext uri="{FF2B5EF4-FFF2-40B4-BE49-F238E27FC236}">
              <a16:creationId xmlns:a16="http://schemas.microsoft.com/office/drawing/2014/main" xmlns="" id="{1CD7CB1C-1EEA-49C9-B75C-FA4CC06A9FA5}"/>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828674" y="466725"/>
          <a:ext cx="762001" cy="687071"/>
        </a:xfrm>
        <a:prstGeom prst="rect">
          <a:avLst/>
        </a:prstGeom>
      </xdr:spPr>
    </xdr:pic>
    <xdr:clientData/>
  </xdr:twoCellAnchor>
  <xdr:twoCellAnchor>
    <xdr:from>
      <xdr:col>2</xdr:col>
      <xdr:colOff>76200</xdr:colOff>
      <xdr:row>5</xdr:row>
      <xdr:rowOff>76200</xdr:rowOff>
    </xdr:from>
    <xdr:to>
      <xdr:col>9</xdr:col>
      <xdr:colOff>895350</xdr:colOff>
      <xdr:row>7</xdr:row>
      <xdr:rowOff>114300</xdr:rowOff>
    </xdr:to>
    <xdr:sp macro="[3]!A_2017" textlink="">
      <xdr:nvSpPr>
        <xdr:cNvPr id="3" name="Rectángulo: esquinas redondeadas 1">
          <a:extLst>
            <a:ext uri="{FF2B5EF4-FFF2-40B4-BE49-F238E27FC236}">
              <a16:creationId xmlns:a16="http://schemas.microsoft.com/office/drawing/2014/main" xmlns="" id="{05C70986-0E76-475B-ACDC-834DB18519B9}"/>
            </a:ext>
          </a:extLst>
        </xdr:cNvPr>
        <xdr:cNvSpPr/>
      </xdr:nvSpPr>
      <xdr:spPr>
        <a:xfrm>
          <a:off x="2686050" y="1819275"/>
          <a:ext cx="9086850" cy="5715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635000</xdr:colOff>
      <xdr:row>26</xdr:row>
      <xdr:rowOff>127000</xdr:rowOff>
    </xdr:from>
    <xdr:to>
      <xdr:col>4</xdr:col>
      <xdr:colOff>327359</xdr:colOff>
      <xdr:row>29</xdr:row>
      <xdr:rowOff>16326</xdr:rowOff>
    </xdr:to>
    <xdr:sp macro="" textlink="">
      <xdr:nvSpPr>
        <xdr:cNvPr id="4" name="Text Box 7">
          <a:extLst>
            <a:ext uri="{FF2B5EF4-FFF2-40B4-BE49-F238E27FC236}">
              <a16:creationId xmlns="" xmlns:a16="http://schemas.microsoft.com/office/drawing/2014/main" id="{20A96D79-363F-4D22-9AA8-2B1D55D4E39A}"/>
            </a:ext>
          </a:extLst>
        </xdr:cNvPr>
        <xdr:cNvSpPr txBox="1">
          <a:spLocks noChangeArrowheads="1"/>
        </xdr:cNvSpPr>
      </xdr:nvSpPr>
      <xdr:spPr bwMode="auto">
        <a:xfrm>
          <a:off x="746125" y="6588125"/>
          <a:ext cx="4169109" cy="460826"/>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PROF.ALEJANDRO</a:t>
          </a:r>
          <a:r>
            <a:rPr lang="es-ES" sz="1000" b="0" i="0" strike="noStrike" baseline="0">
              <a:solidFill>
                <a:srgbClr val="000000"/>
              </a:solidFill>
              <a:latin typeface="Arial"/>
              <a:cs typeface="Arial"/>
            </a:rPr>
            <a:t> ZAMBRANO GONZALEZ</a:t>
          </a:r>
        </a:p>
        <a:p>
          <a:pPr algn="ctr" rtl="1">
            <a:defRPr sz="1000"/>
          </a:pPr>
          <a:r>
            <a:rPr lang="es-ES" sz="700" b="0" i="0" strike="noStrike" baseline="0">
              <a:solidFill>
                <a:srgbClr val="000000"/>
              </a:solidFill>
              <a:latin typeface="Arial"/>
              <a:cs typeface="Arial"/>
            </a:rPr>
            <a:t>DIRECTOR GENERAL DEL SM DIF DE TEXCALTITLAN</a:t>
          </a:r>
          <a:endParaRPr lang="es-ES" sz="700" b="0" i="0" strike="noStrike">
            <a:solidFill>
              <a:srgbClr val="000000"/>
            </a:solidFill>
            <a:latin typeface="Arial"/>
            <a:cs typeface="Arial"/>
          </a:endParaRPr>
        </a:p>
      </xdr:txBody>
    </xdr:sp>
    <xdr:clientData/>
  </xdr:twoCellAnchor>
  <xdr:twoCellAnchor>
    <xdr:from>
      <xdr:col>5</xdr:col>
      <xdr:colOff>528381</xdr:colOff>
      <xdr:row>26</xdr:row>
      <xdr:rowOff>111125</xdr:rowOff>
    </xdr:from>
    <xdr:to>
      <xdr:col>9</xdr:col>
      <xdr:colOff>859612</xdr:colOff>
      <xdr:row>29</xdr:row>
      <xdr:rowOff>451</xdr:rowOff>
    </xdr:to>
    <xdr:sp macro="" textlink="">
      <xdr:nvSpPr>
        <xdr:cNvPr id="5" name="Text Box 7">
          <a:extLst>
            <a:ext uri="{FF2B5EF4-FFF2-40B4-BE49-F238E27FC236}">
              <a16:creationId xmlns="" xmlns:a16="http://schemas.microsoft.com/office/drawing/2014/main" id="{20A96D79-363F-4D22-9AA8-2B1D55D4E39A}"/>
            </a:ext>
          </a:extLst>
        </xdr:cNvPr>
        <xdr:cNvSpPr txBox="1">
          <a:spLocks noChangeArrowheads="1"/>
        </xdr:cNvSpPr>
      </xdr:nvSpPr>
      <xdr:spPr bwMode="auto">
        <a:xfrm>
          <a:off x="6164006" y="6572250"/>
          <a:ext cx="3950731" cy="460826"/>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LIC.ANGELICA MERCADO CASTAÑEDA</a:t>
          </a:r>
          <a:endParaRPr lang="es-ES" sz="1000" b="0" i="0" strike="noStrike" baseline="0">
            <a:solidFill>
              <a:srgbClr val="000000"/>
            </a:solidFill>
            <a:latin typeface="Arial"/>
            <a:cs typeface="Arial"/>
          </a:endParaRPr>
        </a:p>
        <a:p>
          <a:pPr algn="ctr" rtl="1">
            <a:defRPr sz="1000"/>
          </a:pPr>
          <a:r>
            <a:rPr lang="es-ES" sz="700" b="0" i="0" strike="noStrike" baseline="0">
              <a:solidFill>
                <a:srgbClr val="000000"/>
              </a:solidFill>
              <a:latin typeface="Arial"/>
              <a:cs typeface="Arial"/>
            </a:rPr>
            <a:t>TESORERA DEL SM DIF DE TEXCALTITLAN</a:t>
          </a:r>
          <a:endParaRPr lang="es-ES" sz="700" b="0" i="0" strike="noStrike">
            <a:solidFill>
              <a:srgbClr val="000000"/>
            </a:solidFill>
            <a:latin typeface="Arial"/>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161924</xdr:colOff>
      <xdr:row>1</xdr:row>
      <xdr:rowOff>95250</xdr:rowOff>
    </xdr:from>
    <xdr:to>
      <xdr:col>2</xdr:col>
      <xdr:colOff>762000</xdr:colOff>
      <xdr:row>2</xdr:row>
      <xdr:rowOff>95250</xdr:rowOff>
    </xdr:to>
    <xdr:pic>
      <xdr:nvPicPr>
        <xdr:cNvPr id="2" name="Imagen 14">
          <a:extLst>
            <a:ext uri="{FF2B5EF4-FFF2-40B4-BE49-F238E27FC236}">
              <a16:creationId xmlns:a16="http://schemas.microsoft.com/office/drawing/2014/main" xmlns="" id="{1CD7CB1C-1EEA-49C9-B75C-FA4CC06A9FA5}"/>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1095374" y="295275"/>
          <a:ext cx="600076" cy="657225"/>
        </a:xfrm>
        <a:prstGeom prst="rect">
          <a:avLst/>
        </a:prstGeom>
      </xdr:spPr>
    </xdr:pic>
    <xdr:clientData/>
  </xdr:twoCellAnchor>
  <xdr:twoCellAnchor>
    <xdr:from>
      <xdr:col>3</xdr:col>
      <xdr:colOff>85725</xdr:colOff>
      <xdr:row>5</xdr:row>
      <xdr:rowOff>85725</xdr:rowOff>
    </xdr:from>
    <xdr:to>
      <xdr:col>9</xdr:col>
      <xdr:colOff>695325</xdr:colOff>
      <xdr:row>7</xdr:row>
      <xdr:rowOff>95250</xdr:rowOff>
    </xdr:to>
    <xdr:sp macro="[4]!A_2017" textlink="">
      <xdr:nvSpPr>
        <xdr:cNvPr id="3" name="Rectángulo: esquinas redondeadas 1">
          <a:extLst>
            <a:ext uri="{FF2B5EF4-FFF2-40B4-BE49-F238E27FC236}">
              <a16:creationId xmlns:a16="http://schemas.microsoft.com/office/drawing/2014/main" xmlns="" id="{4DD31E03-D53D-4B7E-899C-9F3D6C271F2D}"/>
            </a:ext>
          </a:extLst>
        </xdr:cNvPr>
        <xdr:cNvSpPr/>
      </xdr:nvSpPr>
      <xdr:spPr>
        <a:xfrm>
          <a:off x="3876675" y="2162175"/>
          <a:ext cx="6629400" cy="5429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0</xdr:col>
      <xdr:colOff>130969</xdr:colOff>
      <xdr:row>37</xdr:row>
      <xdr:rowOff>87312</xdr:rowOff>
    </xdr:from>
    <xdr:to>
      <xdr:col>5</xdr:col>
      <xdr:colOff>406734</xdr:colOff>
      <xdr:row>39</xdr:row>
      <xdr:rowOff>167138</xdr:rowOff>
    </xdr:to>
    <xdr:sp macro="" textlink="">
      <xdr:nvSpPr>
        <xdr:cNvPr id="4" name="Text Box 7">
          <a:extLst>
            <a:ext uri="{FF2B5EF4-FFF2-40B4-BE49-F238E27FC236}">
              <a16:creationId xmlns="" xmlns:a16="http://schemas.microsoft.com/office/drawing/2014/main" id="{20A96D79-363F-4D22-9AA8-2B1D55D4E39A}"/>
            </a:ext>
          </a:extLst>
        </xdr:cNvPr>
        <xdr:cNvSpPr txBox="1">
          <a:spLocks noChangeArrowheads="1"/>
        </xdr:cNvSpPr>
      </xdr:nvSpPr>
      <xdr:spPr bwMode="auto">
        <a:xfrm>
          <a:off x="130969" y="8445500"/>
          <a:ext cx="4169109" cy="460826"/>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PROF.ALEJANDRO</a:t>
          </a:r>
          <a:r>
            <a:rPr lang="es-ES" sz="1000" b="0" i="0" strike="noStrike" baseline="0">
              <a:solidFill>
                <a:srgbClr val="000000"/>
              </a:solidFill>
              <a:latin typeface="Arial"/>
              <a:cs typeface="Arial"/>
            </a:rPr>
            <a:t> ZAMBRANO GONZALEZ</a:t>
          </a:r>
        </a:p>
        <a:p>
          <a:pPr algn="ctr" rtl="1">
            <a:defRPr sz="1000"/>
          </a:pPr>
          <a:r>
            <a:rPr lang="es-ES" sz="700" b="0" i="0" strike="noStrike" baseline="0">
              <a:solidFill>
                <a:srgbClr val="000000"/>
              </a:solidFill>
              <a:latin typeface="Arial"/>
              <a:cs typeface="Arial"/>
            </a:rPr>
            <a:t>DIRECTOR GENERAL DEL SM DIF DE TEXCALTITLAN</a:t>
          </a:r>
          <a:endParaRPr lang="es-ES" sz="700" b="0" i="0" strike="noStrike">
            <a:solidFill>
              <a:srgbClr val="000000"/>
            </a:solidFill>
            <a:latin typeface="Arial"/>
            <a:cs typeface="Arial"/>
          </a:endParaRPr>
        </a:p>
      </xdr:txBody>
    </xdr:sp>
    <xdr:clientData/>
  </xdr:twoCellAnchor>
  <xdr:twoCellAnchor>
    <xdr:from>
      <xdr:col>6</xdr:col>
      <xdr:colOff>631569</xdr:colOff>
      <xdr:row>37</xdr:row>
      <xdr:rowOff>71437</xdr:rowOff>
    </xdr:from>
    <xdr:to>
      <xdr:col>10</xdr:col>
      <xdr:colOff>1129487</xdr:colOff>
      <xdr:row>39</xdr:row>
      <xdr:rowOff>151263</xdr:rowOff>
    </xdr:to>
    <xdr:sp macro="" textlink="">
      <xdr:nvSpPr>
        <xdr:cNvPr id="5" name="Text Box 7">
          <a:extLst>
            <a:ext uri="{FF2B5EF4-FFF2-40B4-BE49-F238E27FC236}">
              <a16:creationId xmlns="" xmlns:a16="http://schemas.microsoft.com/office/drawing/2014/main" id="{20A96D79-363F-4D22-9AA8-2B1D55D4E39A}"/>
            </a:ext>
          </a:extLst>
        </xdr:cNvPr>
        <xdr:cNvSpPr txBox="1">
          <a:spLocks noChangeArrowheads="1"/>
        </xdr:cNvSpPr>
      </xdr:nvSpPr>
      <xdr:spPr bwMode="auto">
        <a:xfrm>
          <a:off x="5548850" y="8429625"/>
          <a:ext cx="3950731" cy="460826"/>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LIC.ANGELICA MERCADO CASTAÑEDA</a:t>
          </a:r>
          <a:endParaRPr lang="es-ES" sz="1000" b="0" i="0" strike="noStrike" baseline="0">
            <a:solidFill>
              <a:srgbClr val="000000"/>
            </a:solidFill>
            <a:latin typeface="Arial"/>
            <a:cs typeface="Arial"/>
          </a:endParaRPr>
        </a:p>
        <a:p>
          <a:pPr algn="ctr" rtl="1">
            <a:defRPr sz="1000"/>
          </a:pPr>
          <a:r>
            <a:rPr lang="es-ES" sz="700" b="0" i="0" strike="noStrike" baseline="0">
              <a:solidFill>
                <a:srgbClr val="000000"/>
              </a:solidFill>
              <a:latin typeface="Arial"/>
              <a:cs typeface="Arial"/>
            </a:rPr>
            <a:t>TESORERA DEL SM DIF DE TEXCALTITLAN</a:t>
          </a:r>
          <a:endParaRPr lang="es-ES" sz="700" b="0" i="0" strike="noStrike">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209548</xdr:colOff>
      <xdr:row>1</xdr:row>
      <xdr:rowOff>104774</xdr:rowOff>
    </xdr:from>
    <xdr:to>
      <xdr:col>2</xdr:col>
      <xdr:colOff>152399</xdr:colOff>
      <xdr:row>2</xdr:row>
      <xdr:rowOff>76199</xdr:rowOff>
    </xdr:to>
    <xdr:pic>
      <xdr:nvPicPr>
        <xdr:cNvPr id="2" name="Imagen 14">
          <a:extLst>
            <a:ext uri="{FF2B5EF4-FFF2-40B4-BE49-F238E27FC236}">
              <a16:creationId xmlns:a16="http://schemas.microsoft.com/office/drawing/2014/main" xmlns="" id="{1CD7CB1C-1EEA-49C9-B75C-FA4CC06A9FA5}"/>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285748" y="304799"/>
          <a:ext cx="704851" cy="714375"/>
        </a:xfrm>
        <a:prstGeom prst="rect">
          <a:avLst/>
        </a:prstGeom>
      </xdr:spPr>
    </xdr:pic>
    <xdr:clientData/>
  </xdr:twoCellAnchor>
  <xdr:twoCellAnchor>
    <xdr:from>
      <xdr:col>3</xdr:col>
      <xdr:colOff>66675</xdr:colOff>
      <xdr:row>5</xdr:row>
      <xdr:rowOff>76200</xdr:rowOff>
    </xdr:from>
    <xdr:to>
      <xdr:col>10</xdr:col>
      <xdr:colOff>990600</xdr:colOff>
      <xdr:row>7</xdr:row>
      <xdr:rowOff>266700</xdr:rowOff>
    </xdr:to>
    <xdr:sp macro="[5]!A_2017" textlink="">
      <xdr:nvSpPr>
        <xdr:cNvPr id="3" name="Rectángulo: esquinas redondeadas 1">
          <a:extLst>
            <a:ext uri="{FF2B5EF4-FFF2-40B4-BE49-F238E27FC236}">
              <a16:creationId xmlns:a16="http://schemas.microsoft.com/office/drawing/2014/main" xmlns="" id="{7AA76F70-7F13-486A-AAEC-FAB77311C75C}"/>
            </a:ext>
          </a:extLst>
        </xdr:cNvPr>
        <xdr:cNvSpPr/>
      </xdr:nvSpPr>
      <xdr:spPr>
        <a:xfrm>
          <a:off x="3000375" y="1466850"/>
          <a:ext cx="8258175" cy="63817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0</xdr:col>
      <xdr:colOff>0</xdr:colOff>
      <xdr:row>59</xdr:row>
      <xdr:rowOff>111125</xdr:rowOff>
    </xdr:from>
    <xdr:to>
      <xdr:col>5</xdr:col>
      <xdr:colOff>819484</xdr:colOff>
      <xdr:row>62</xdr:row>
      <xdr:rowOff>451</xdr:rowOff>
    </xdr:to>
    <xdr:sp macro="" textlink="">
      <xdr:nvSpPr>
        <xdr:cNvPr id="4" name="Text Box 7">
          <a:extLst>
            <a:ext uri="{FF2B5EF4-FFF2-40B4-BE49-F238E27FC236}">
              <a16:creationId xmlns="" xmlns:a16="http://schemas.microsoft.com/office/drawing/2014/main" id="{20A96D79-363F-4D22-9AA8-2B1D55D4E39A}"/>
            </a:ext>
          </a:extLst>
        </xdr:cNvPr>
        <xdr:cNvSpPr txBox="1">
          <a:spLocks noChangeArrowheads="1"/>
        </xdr:cNvSpPr>
      </xdr:nvSpPr>
      <xdr:spPr bwMode="auto">
        <a:xfrm>
          <a:off x="0" y="18875375"/>
          <a:ext cx="4169109" cy="460826"/>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PROF.ALEJANDRO</a:t>
          </a:r>
          <a:r>
            <a:rPr lang="es-ES" sz="1000" b="0" i="0" strike="noStrike" baseline="0">
              <a:solidFill>
                <a:srgbClr val="000000"/>
              </a:solidFill>
              <a:latin typeface="Arial"/>
              <a:cs typeface="Arial"/>
            </a:rPr>
            <a:t> ZAMBRANO GONZALEZ</a:t>
          </a:r>
        </a:p>
        <a:p>
          <a:pPr algn="ctr" rtl="1">
            <a:defRPr sz="1000"/>
          </a:pPr>
          <a:r>
            <a:rPr lang="es-ES" sz="700" b="0" i="0" strike="noStrike" baseline="0">
              <a:solidFill>
                <a:srgbClr val="000000"/>
              </a:solidFill>
              <a:latin typeface="Arial"/>
              <a:cs typeface="Arial"/>
            </a:rPr>
            <a:t>DIRECTOR GENERAL DEL SM DIF DE TEXCALTITLAN</a:t>
          </a:r>
          <a:endParaRPr lang="es-ES" sz="700" b="0" i="0" strike="noStrike">
            <a:solidFill>
              <a:srgbClr val="000000"/>
            </a:solidFill>
            <a:latin typeface="Arial"/>
            <a:cs typeface="Arial"/>
          </a:endParaRPr>
        </a:p>
      </xdr:txBody>
    </xdr:sp>
    <xdr:clientData/>
  </xdr:twoCellAnchor>
  <xdr:twoCellAnchor>
    <xdr:from>
      <xdr:col>7</xdr:col>
      <xdr:colOff>369631</xdr:colOff>
      <xdr:row>59</xdr:row>
      <xdr:rowOff>95250</xdr:rowOff>
    </xdr:from>
    <xdr:to>
      <xdr:col>12</xdr:col>
      <xdr:colOff>49987</xdr:colOff>
      <xdr:row>61</xdr:row>
      <xdr:rowOff>175076</xdr:rowOff>
    </xdr:to>
    <xdr:sp macro="" textlink="">
      <xdr:nvSpPr>
        <xdr:cNvPr id="5" name="Text Box 7">
          <a:extLst>
            <a:ext uri="{FF2B5EF4-FFF2-40B4-BE49-F238E27FC236}">
              <a16:creationId xmlns="" xmlns:a16="http://schemas.microsoft.com/office/drawing/2014/main" id="{20A96D79-363F-4D22-9AA8-2B1D55D4E39A}"/>
            </a:ext>
          </a:extLst>
        </xdr:cNvPr>
        <xdr:cNvSpPr txBox="1">
          <a:spLocks noChangeArrowheads="1"/>
        </xdr:cNvSpPr>
      </xdr:nvSpPr>
      <xdr:spPr bwMode="auto">
        <a:xfrm>
          <a:off x="5417881" y="18859500"/>
          <a:ext cx="3950731" cy="460826"/>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LIC.ANGELICA MERCADO CASTAÑEDA</a:t>
          </a:r>
          <a:endParaRPr lang="es-ES" sz="1000" b="0" i="0" strike="noStrike" baseline="0">
            <a:solidFill>
              <a:srgbClr val="000000"/>
            </a:solidFill>
            <a:latin typeface="Arial"/>
            <a:cs typeface="Arial"/>
          </a:endParaRPr>
        </a:p>
        <a:p>
          <a:pPr algn="ctr" rtl="1">
            <a:defRPr sz="1000"/>
          </a:pPr>
          <a:r>
            <a:rPr lang="es-ES" sz="700" b="0" i="0" strike="noStrike" baseline="0">
              <a:solidFill>
                <a:srgbClr val="000000"/>
              </a:solidFill>
              <a:latin typeface="Arial"/>
              <a:cs typeface="Arial"/>
            </a:rPr>
            <a:t>TESORERA DEL SM DIF DE TEXCALTITLAN</a:t>
          </a:r>
          <a:endParaRPr lang="es-ES" sz="700" b="0" i="0" strike="noStrike">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xdr:col>
      <xdr:colOff>0</xdr:colOff>
      <xdr:row>0</xdr:row>
      <xdr:rowOff>0</xdr:rowOff>
    </xdr:from>
    <xdr:ext cx="1266825" cy="952500"/>
    <xdr:pic>
      <xdr:nvPicPr>
        <xdr:cNvPr id="2" name="Sample image" descr="Sample image"/>
        <xdr:cNvPicPr>
          <a:picLocks noChangeAspect="1"/>
        </xdr:cNvPicPr>
      </xdr:nvPicPr>
      <xdr:blipFill>
        <a:blip xmlns:r="http://schemas.openxmlformats.org/officeDocument/2006/relationships" r:embed="rId1"/>
        <a:stretch>
          <a:fillRect/>
        </a:stretch>
      </xdr:blipFill>
      <xdr:spPr>
        <a:xfrm>
          <a:off x="666750" y="0"/>
          <a:ext cx="1266825" cy="952500"/>
        </a:xfrm>
        <a:prstGeom prst="rect">
          <a:avLst/>
        </a:prstGeom>
      </xdr:spPr>
    </xdr:pic>
    <xdr:clientData/>
  </xdr:oneCellAnchor>
  <xdr:oneCellAnchor>
    <xdr:from>
      <xdr:col>21</xdr:col>
      <xdr:colOff>0</xdr:colOff>
      <xdr:row>0</xdr:row>
      <xdr:rowOff>0</xdr:rowOff>
    </xdr:from>
    <xdr:ext cx="1371600" cy="952500"/>
    <xdr:pic>
      <xdr:nvPicPr>
        <xdr:cNvPr id="3" name="Sample image" descr="Sample image"/>
        <xdr:cNvPicPr>
          <a:picLocks noChangeAspect="1"/>
        </xdr:cNvPicPr>
      </xdr:nvPicPr>
      <xdr:blipFill>
        <a:blip xmlns:r="http://schemas.openxmlformats.org/officeDocument/2006/relationships" r:embed="rId2"/>
        <a:stretch>
          <a:fillRect/>
        </a:stretch>
      </xdr:blipFill>
      <xdr:spPr>
        <a:xfrm>
          <a:off x="32156400" y="0"/>
          <a:ext cx="1371600" cy="952500"/>
        </a:xfrm>
        <a:prstGeom prst="rect">
          <a:avLst/>
        </a:prstGeom>
      </xdr:spPr>
    </xdr:pic>
    <xdr:clientData/>
  </xdr:oneCellAnchor>
  <xdr:oneCellAnchor>
    <xdr:from>
      <xdr:col>23</xdr:col>
      <xdr:colOff>0</xdr:colOff>
      <xdr:row>0</xdr:row>
      <xdr:rowOff>0</xdr:rowOff>
    </xdr:from>
    <xdr:ext cx="1190625" cy="1190625"/>
    <xdr:pic>
      <xdr:nvPicPr>
        <xdr:cNvPr id="4" name="QR" descr="QR Inventario de Bienes Muebles"/>
        <xdr:cNvPicPr>
          <a:picLocks noChangeAspect="1"/>
        </xdr:cNvPicPr>
      </xdr:nvPicPr>
      <xdr:blipFill>
        <a:blip xmlns:r="http://schemas.openxmlformats.org/officeDocument/2006/relationships" r:embed="rId3"/>
        <a:stretch>
          <a:fillRect/>
        </a:stretch>
      </xdr:blipFill>
      <xdr:spPr>
        <a:xfrm>
          <a:off x="34756725" y="0"/>
          <a:ext cx="1190625" cy="1190625"/>
        </a:xfrm>
        <a:prstGeom prst="rect">
          <a:avLst/>
        </a:prstGeom>
      </xdr:spPr>
    </xdr:pic>
    <xdr:clientData/>
  </xdr:oneCellAnchor>
  <xdr:twoCellAnchor>
    <xdr:from>
      <xdr:col>1</xdr:col>
      <xdr:colOff>365125</xdr:colOff>
      <xdr:row>38</xdr:row>
      <xdr:rowOff>83704</xdr:rowOff>
    </xdr:from>
    <xdr:to>
      <xdr:col>6</xdr:col>
      <xdr:colOff>374984</xdr:colOff>
      <xdr:row>40</xdr:row>
      <xdr:rowOff>163530</xdr:rowOff>
    </xdr:to>
    <xdr:sp macro="" textlink="">
      <xdr:nvSpPr>
        <xdr:cNvPr id="5" name="Text Box 7">
          <a:extLst>
            <a:ext uri="{FF2B5EF4-FFF2-40B4-BE49-F238E27FC236}">
              <a16:creationId xmlns="" xmlns:a16="http://schemas.microsoft.com/office/drawing/2014/main" id="{20A96D79-363F-4D22-9AA8-2B1D55D4E39A}"/>
            </a:ext>
          </a:extLst>
        </xdr:cNvPr>
        <xdr:cNvSpPr txBox="1">
          <a:spLocks noChangeArrowheads="1"/>
        </xdr:cNvSpPr>
      </xdr:nvSpPr>
      <xdr:spPr bwMode="auto">
        <a:xfrm>
          <a:off x="1127125" y="39279079"/>
          <a:ext cx="3819859" cy="460826"/>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PROF.ALEJANDRO</a:t>
          </a:r>
          <a:r>
            <a:rPr lang="es-ES" sz="1000" b="0" i="0" strike="noStrike" baseline="0">
              <a:solidFill>
                <a:srgbClr val="000000"/>
              </a:solidFill>
              <a:latin typeface="Arial"/>
              <a:cs typeface="Arial"/>
            </a:rPr>
            <a:t> ZAMBRANO GONZALEZ</a:t>
          </a:r>
        </a:p>
        <a:p>
          <a:pPr algn="ctr" rtl="1">
            <a:defRPr sz="1000"/>
          </a:pPr>
          <a:r>
            <a:rPr lang="es-ES" sz="700" b="0" i="0" strike="noStrike" baseline="0">
              <a:solidFill>
                <a:srgbClr val="000000"/>
              </a:solidFill>
              <a:latin typeface="Arial"/>
              <a:cs typeface="Arial"/>
            </a:rPr>
            <a:t>DIRECTOR GENERAL DEL SM DIF DE TEXCALTITLAN</a:t>
          </a:r>
          <a:endParaRPr lang="es-ES" sz="700" b="0" i="0" strike="noStrike">
            <a:solidFill>
              <a:srgbClr val="000000"/>
            </a:solidFill>
            <a:latin typeface="Arial"/>
            <a:cs typeface="Arial"/>
          </a:endParaRPr>
        </a:p>
      </xdr:txBody>
    </xdr:sp>
    <xdr:clientData/>
  </xdr:twoCellAnchor>
  <xdr:twoCellAnchor>
    <xdr:from>
      <xdr:col>11</xdr:col>
      <xdr:colOff>49539</xdr:colOff>
      <xdr:row>38</xdr:row>
      <xdr:rowOff>89863</xdr:rowOff>
    </xdr:from>
    <xdr:to>
      <xdr:col>15</xdr:col>
      <xdr:colOff>730020</xdr:colOff>
      <xdr:row>40</xdr:row>
      <xdr:rowOff>169689</xdr:rowOff>
    </xdr:to>
    <xdr:sp macro="" textlink="">
      <xdr:nvSpPr>
        <xdr:cNvPr id="6" name="Text Box 7">
          <a:extLst>
            <a:ext uri="{FF2B5EF4-FFF2-40B4-BE49-F238E27FC236}">
              <a16:creationId xmlns="" xmlns:a16="http://schemas.microsoft.com/office/drawing/2014/main" id="{20A96D79-363F-4D22-9AA8-2B1D55D4E39A}"/>
            </a:ext>
          </a:extLst>
        </xdr:cNvPr>
        <xdr:cNvSpPr txBox="1">
          <a:spLocks noChangeArrowheads="1"/>
        </xdr:cNvSpPr>
      </xdr:nvSpPr>
      <xdr:spPr bwMode="auto">
        <a:xfrm>
          <a:off x="8388774" y="39356190"/>
          <a:ext cx="3712930" cy="468601"/>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LIC.ANGELICA MERCADO CASTAÑEDA</a:t>
          </a:r>
          <a:endParaRPr lang="es-ES" sz="1000" b="0" i="0" strike="noStrike" baseline="0">
            <a:solidFill>
              <a:srgbClr val="000000"/>
            </a:solidFill>
            <a:latin typeface="Arial"/>
            <a:cs typeface="Arial"/>
          </a:endParaRPr>
        </a:p>
        <a:p>
          <a:pPr algn="ctr" rtl="1">
            <a:defRPr sz="1000"/>
          </a:pPr>
          <a:r>
            <a:rPr lang="es-ES" sz="700" b="0" i="0" strike="noStrike" baseline="0">
              <a:solidFill>
                <a:srgbClr val="000000"/>
              </a:solidFill>
              <a:latin typeface="Arial"/>
              <a:cs typeface="Arial"/>
            </a:rPr>
            <a:t>TESORERA DEL SM DIF DE TEXCALTITLAN</a:t>
          </a:r>
          <a:endParaRPr lang="es-ES" sz="700" b="0" i="0" strike="noStrike">
            <a:solidFill>
              <a:srgbClr val="000000"/>
            </a:solidFill>
            <a:latin typeface="Arial"/>
            <a:cs typeface="Arial"/>
          </a:endParaRPr>
        </a:p>
      </xdr:txBody>
    </xdr:sp>
    <xdr:clientData/>
  </xdr:twoCellAnchor>
  <xdr:twoCellAnchor>
    <xdr:from>
      <xdr:col>19</xdr:col>
      <xdr:colOff>635222</xdr:colOff>
      <xdr:row>38</xdr:row>
      <xdr:rowOff>84260</xdr:rowOff>
    </xdr:from>
    <xdr:to>
      <xdr:col>24</xdr:col>
      <xdr:colOff>34905</xdr:colOff>
      <xdr:row>42</xdr:row>
      <xdr:rowOff>177901</xdr:rowOff>
    </xdr:to>
    <xdr:sp macro="" textlink="">
      <xdr:nvSpPr>
        <xdr:cNvPr id="7" name="Text Box 17">
          <a:extLst>
            <a:ext uri="{FF2B5EF4-FFF2-40B4-BE49-F238E27FC236}">
              <a16:creationId xmlns="" xmlns:a16="http://schemas.microsoft.com/office/drawing/2014/main" id="{9F3CA6CC-C8F2-4348-8719-8004D6361E72}"/>
            </a:ext>
          </a:extLst>
        </xdr:cNvPr>
        <xdr:cNvSpPr txBox="1">
          <a:spLocks noChangeArrowheads="1"/>
        </xdr:cNvSpPr>
      </xdr:nvSpPr>
      <xdr:spPr bwMode="auto">
        <a:xfrm>
          <a:off x="15311498" y="39350587"/>
          <a:ext cx="3190244" cy="871192"/>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a:t>
          </a:r>
          <a:r>
            <a:rPr lang="es-ES" sz="700" b="0" i="0" strike="noStrike" baseline="0">
              <a:solidFill>
                <a:srgbClr val="000000"/>
              </a:solidFill>
              <a:latin typeface="Arial"/>
              <a:cs typeface="Arial"/>
            </a:rPr>
            <a:t>      </a:t>
          </a:r>
          <a:endParaRPr lang="es-ES" sz="1000" b="1" i="0" strike="noStrike" baseline="0">
            <a:solidFill>
              <a:srgbClr val="000000"/>
            </a:solidFill>
            <a:latin typeface="Arial"/>
            <a:cs typeface="Arial"/>
          </a:endParaRPr>
        </a:p>
        <a:p>
          <a:pPr algn="ctr" rtl="1">
            <a:defRPr sz="1000"/>
          </a:pPr>
          <a:r>
            <a:rPr lang="es-ES" sz="1000" b="1" i="0" strike="noStrike" baseline="0">
              <a:solidFill>
                <a:srgbClr val="000000"/>
              </a:solidFill>
              <a:latin typeface="Arial"/>
              <a:cs typeface="Arial"/>
            </a:rPr>
            <a:t>LIC.LUIS MAYA GARCIA</a:t>
          </a:r>
        </a:p>
        <a:p>
          <a:pPr algn="ctr" rtl="1">
            <a:defRPr sz="1000"/>
          </a:pPr>
          <a:r>
            <a:rPr lang="es-ES" sz="800" b="1" i="0" strike="noStrike" baseline="0">
              <a:solidFill>
                <a:srgbClr val="000000"/>
              </a:solidFill>
              <a:latin typeface="Arial"/>
              <a:cs typeface="Arial"/>
            </a:rPr>
            <a:t>CONTRALOR INTERNO  DEL SM DIF DE TEXCALTITLAN</a:t>
          </a:r>
          <a:r>
            <a:rPr lang="es-ES" sz="800" b="1" i="0" strike="noStrike">
              <a:solidFill>
                <a:srgbClr val="000000"/>
              </a:solidFill>
              <a:latin typeface="+mn-lt"/>
              <a:cs typeface="Arial"/>
            </a:rPr>
            <a:t> </a:t>
          </a:r>
          <a:endParaRPr lang="es-ES" sz="800" b="0" i="0" strike="noStrike">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xdr:col>
      <xdr:colOff>0</xdr:colOff>
      <xdr:row>1</xdr:row>
      <xdr:rowOff>0</xdr:rowOff>
    </xdr:from>
    <xdr:ext cx="1009650" cy="762000"/>
    <xdr:pic>
      <xdr:nvPicPr>
        <xdr:cNvPr id="2" name="Entidad" descr="Entidad"/>
        <xdr:cNvPicPr>
          <a:picLocks noChangeAspect="1"/>
        </xdr:cNvPicPr>
      </xdr:nvPicPr>
      <xdr:blipFill>
        <a:blip xmlns:r="http://schemas.openxmlformats.org/officeDocument/2006/relationships" r:embed="rId1"/>
        <a:stretch>
          <a:fillRect/>
        </a:stretch>
      </xdr:blipFill>
      <xdr:spPr>
        <a:xfrm>
          <a:off x="666750" y="190500"/>
          <a:ext cx="1009650" cy="762000"/>
        </a:xfrm>
        <a:prstGeom prst="rect">
          <a:avLst/>
        </a:prstGeom>
      </xdr:spPr>
    </xdr:pic>
    <xdr:clientData/>
  </xdr:oneCellAnchor>
  <xdr:oneCellAnchor>
    <xdr:from>
      <xdr:col>20</xdr:col>
      <xdr:colOff>0</xdr:colOff>
      <xdr:row>0</xdr:row>
      <xdr:rowOff>0</xdr:rowOff>
    </xdr:from>
    <xdr:ext cx="1095375" cy="762000"/>
    <xdr:pic>
      <xdr:nvPicPr>
        <xdr:cNvPr id="3" name="OSFEM" descr="OSFEM"/>
        <xdr:cNvPicPr>
          <a:picLocks noChangeAspect="1"/>
        </xdr:cNvPicPr>
      </xdr:nvPicPr>
      <xdr:blipFill>
        <a:blip xmlns:r="http://schemas.openxmlformats.org/officeDocument/2006/relationships" r:embed="rId2"/>
        <a:stretch>
          <a:fillRect/>
        </a:stretch>
      </xdr:blipFill>
      <xdr:spPr>
        <a:xfrm>
          <a:off x="31356300" y="0"/>
          <a:ext cx="1095375" cy="762000"/>
        </a:xfrm>
        <a:prstGeom prst="rect">
          <a:avLst/>
        </a:prstGeom>
      </xdr:spPr>
    </xdr:pic>
    <xdr:clientData/>
  </xdr:oneCellAnchor>
  <xdr:oneCellAnchor>
    <xdr:from>
      <xdr:col>22</xdr:col>
      <xdr:colOff>0</xdr:colOff>
      <xdr:row>0</xdr:row>
      <xdr:rowOff>0</xdr:rowOff>
    </xdr:from>
    <xdr:ext cx="952500" cy="952500"/>
    <xdr:pic>
      <xdr:nvPicPr>
        <xdr:cNvPr id="4" name="QR" descr="QR Reporte Mensual De Bienes Inmuebles"/>
        <xdr:cNvPicPr>
          <a:picLocks noChangeAspect="1"/>
        </xdr:cNvPicPr>
      </xdr:nvPicPr>
      <xdr:blipFill>
        <a:blip xmlns:r="http://schemas.openxmlformats.org/officeDocument/2006/relationships" r:embed="rId3"/>
        <a:stretch>
          <a:fillRect/>
        </a:stretch>
      </xdr:blipFill>
      <xdr:spPr>
        <a:xfrm>
          <a:off x="33623250" y="0"/>
          <a:ext cx="952500" cy="952500"/>
        </a:xfrm>
        <a:prstGeom prst="rect">
          <a:avLst/>
        </a:prstGeom>
      </xdr:spPr>
    </xdr:pic>
    <xdr:clientData/>
  </xdr:oneCellAnchor>
  <xdr:twoCellAnchor>
    <xdr:from>
      <xdr:col>8</xdr:col>
      <xdr:colOff>0</xdr:colOff>
      <xdr:row>25</xdr:row>
      <xdr:rowOff>0</xdr:rowOff>
    </xdr:from>
    <xdr:to>
      <xdr:col>13</xdr:col>
      <xdr:colOff>9859</xdr:colOff>
      <xdr:row>27</xdr:row>
      <xdr:rowOff>79826</xdr:rowOff>
    </xdr:to>
    <xdr:sp macro="" textlink="">
      <xdr:nvSpPr>
        <xdr:cNvPr id="5" name="Text Box 7">
          <a:extLst>
            <a:ext uri="{FF2B5EF4-FFF2-40B4-BE49-F238E27FC236}">
              <a16:creationId xmlns="" xmlns:a16="http://schemas.microsoft.com/office/drawing/2014/main" id="{20A96D79-363F-4D22-9AA8-2B1D55D4E39A}"/>
            </a:ext>
          </a:extLst>
        </xdr:cNvPr>
        <xdr:cNvSpPr txBox="1">
          <a:spLocks noChangeArrowheads="1"/>
        </xdr:cNvSpPr>
      </xdr:nvSpPr>
      <xdr:spPr bwMode="auto">
        <a:xfrm>
          <a:off x="6096000" y="4905375"/>
          <a:ext cx="3819859" cy="460826"/>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PROF.ALEJANDRO</a:t>
          </a:r>
          <a:r>
            <a:rPr lang="es-ES" sz="1000" b="0" i="0" strike="noStrike" baseline="0">
              <a:solidFill>
                <a:srgbClr val="000000"/>
              </a:solidFill>
              <a:latin typeface="Arial"/>
              <a:cs typeface="Arial"/>
            </a:rPr>
            <a:t> ZAMBRANO GONZALEZ</a:t>
          </a:r>
        </a:p>
        <a:p>
          <a:pPr algn="ctr" rtl="1">
            <a:defRPr sz="1000"/>
          </a:pPr>
          <a:r>
            <a:rPr lang="es-ES" sz="700" b="0" i="0" strike="noStrike" baseline="0">
              <a:solidFill>
                <a:srgbClr val="000000"/>
              </a:solidFill>
              <a:latin typeface="Arial"/>
              <a:cs typeface="Arial"/>
            </a:rPr>
            <a:t>DIRECTOR GENERAL DEL SM DIF DE TEXCALTITLAN</a:t>
          </a:r>
          <a:endParaRPr lang="es-ES" sz="700" b="0" i="0" strike="noStrike">
            <a:solidFill>
              <a:srgbClr val="000000"/>
            </a:solidFill>
            <a:latin typeface="Arial"/>
            <a:cs typeface="Arial"/>
          </a:endParaRPr>
        </a:p>
      </xdr:txBody>
    </xdr:sp>
    <xdr:clientData/>
  </xdr:twoCellAnchor>
  <xdr:twoCellAnchor>
    <xdr:from>
      <xdr:col>17</xdr:col>
      <xdr:colOff>446414</xdr:colOff>
      <xdr:row>25</xdr:row>
      <xdr:rowOff>6159</xdr:rowOff>
    </xdr:from>
    <xdr:to>
      <xdr:col>22</xdr:col>
      <xdr:colOff>364895</xdr:colOff>
      <xdr:row>27</xdr:row>
      <xdr:rowOff>85985</xdr:rowOff>
    </xdr:to>
    <xdr:sp macro="" textlink="">
      <xdr:nvSpPr>
        <xdr:cNvPr id="6" name="Text Box 7">
          <a:extLst>
            <a:ext uri="{FF2B5EF4-FFF2-40B4-BE49-F238E27FC236}">
              <a16:creationId xmlns="" xmlns:a16="http://schemas.microsoft.com/office/drawing/2014/main" id="{20A96D79-363F-4D22-9AA8-2B1D55D4E39A}"/>
            </a:ext>
          </a:extLst>
        </xdr:cNvPr>
        <xdr:cNvSpPr txBox="1">
          <a:spLocks noChangeArrowheads="1"/>
        </xdr:cNvSpPr>
      </xdr:nvSpPr>
      <xdr:spPr bwMode="auto">
        <a:xfrm>
          <a:off x="13400414" y="4911534"/>
          <a:ext cx="3728481" cy="460826"/>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LIC.ANGELICA MERCADO CASTAÑEDA</a:t>
          </a:r>
          <a:endParaRPr lang="es-ES" sz="1000" b="0" i="0" strike="noStrike" baseline="0">
            <a:solidFill>
              <a:srgbClr val="000000"/>
            </a:solidFill>
            <a:latin typeface="Arial"/>
            <a:cs typeface="Arial"/>
          </a:endParaRPr>
        </a:p>
        <a:p>
          <a:pPr algn="ctr" rtl="1">
            <a:defRPr sz="1000"/>
          </a:pPr>
          <a:r>
            <a:rPr lang="es-ES" sz="700" b="0" i="0" strike="noStrike" baseline="0">
              <a:solidFill>
                <a:srgbClr val="000000"/>
              </a:solidFill>
              <a:latin typeface="Arial"/>
              <a:cs typeface="Arial"/>
            </a:rPr>
            <a:t>TESORERA DEL SM DIF DE TEXCALTITLAN</a:t>
          </a:r>
          <a:endParaRPr lang="es-ES" sz="700" b="0" i="0" strike="noStrike">
            <a:solidFill>
              <a:srgbClr val="000000"/>
            </a:solidFill>
            <a:latin typeface="Arial"/>
            <a:cs typeface="Arial"/>
          </a:endParaRPr>
        </a:p>
      </xdr:txBody>
    </xdr:sp>
    <xdr:clientData/>
  </xdr:twoCellAnchor>
  <xdr:twoCellAnchor>
    <xdr:from>
      <xdr:col>26</xdr:col>
      <xdr:colOff>542240</xdr:colOff>
      <xdr:row>25</xdr:row>
      <xdr:rowOff>556</xdr:rowOff>
    </xdr:from>
    <xdr:to>
      <xdr:col>30</xdr:col>
      <xdr:colOff>703923</xdr:colOff>
      <xdr:row>29</xdr:row>
      <xdr:rowOff>94197</xdr:rowOff>
    </xdr:to>
    <xdr:sp macro="" textlink="">
      <xdr:nvSpPr>
        <xdr:cNvPr id="7" name="Text Box 17">
          <a:extLst>
            <a:ext uri="{FF2B5EF4-FFF2-40B4-BE49-F238E27FC236}">
              <a16:creationId xmlns="" xmlns:a16="http://schemas.microsoft.com/office/drawing/2014/main" id="{9F3CA6CC-C8F2-4348-8719-8004D6361E72}"/>
            </a:ext>
          </a:extLst>
        </xdr:cNvPr>
        <xdr:cNvSpPr txBox="1">
          <a:spLocks noChangeArrowheads="1"/>
        </xdr:cNvSpPr>
      </xdr:nvSpPr>
      <xdr:spPr bwMode="auto">
        <a:xfrm>
          <a:off x="20354240" y="4905931"/>
          <a:ext cx="3209683" cy="855641"/>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a:t>
          </a:r>
          <a:r>
            <a:rPr lang="es-ES" sz="700" b="0" i="0" strike="noStrike" baseline="0">
              <a:solidFill>
                <a:srgbClr val="000000"/>
              </a:solidFill>
              <a:latin typeface="Arial"/>
              <a:cs typeface="Arial"/>
            </a:rPr>
            <a:t>      </a:t>
          </a:r>
          <a:endParaRPr lang="es-ES" sz="1000" b="1" i="0" strike="noStrike" baseline="0">
            <a:solidFill>
              <a:srgbClr val="000000"/>
            </a:solidFill>
            <a:latin typeface="Arial"/>
            <a:cs typeface="Arial"/>
          </a:endParaRPr>
        </a:p>
        <a:p>
          <a:pPr algn="ctr" rtl="1">
            <a:defRPr sz="1000"/>
          </a:pPr>
          <a:r>
            <a:rPr lang="es-ES" sz="1000" b="1" i="0" strike="noStrike" baseline="0">
              <a:solidFill>
                <a:srgbClr val="000000"/>
              </a:solidFill>
              <a:latin typeface="Arial"/>
              <a:cs typeface="Arial"/>
            </a:rPr>
            <a:t>LIC.LUIS MAYA GARCIA</a:t>
          </a:r>
        </a:p>
        <a:p>
          <a:pPr algn="ctr" rtl="1">
            <a:defRPr sz="1000"/>
          </a:pPr>
          <a:r>
            <a:rPr lang="es-ES" sz="800" b="1" i="0" strike="noStrike" baseline="0">
              <a:solidFill>
                <a:srgbClr val="000000"/>
              </a:solidFill>
              <a:latin typeface="Arial"/>
              <a:cs typeface="Arial"/>
            </a:rPr>
            <a:t>CONTRALOR INTERNO  DEL SM DIF DE TEXCALTITLAN</a:t>
          </a:r>
          <a:r>
            <a:rPr lang="es-ES" sz="800" b="1" i="0" strike="noStrike">
              <a:solidFill>
                <a:srgbClr val="000000"/>
              </a:solidFill>
              <a:latin typeface="+mn-lt"/>
              <a:cs typeface="Arial"/>
            </a:rPr>
            <a:t> </a:t>
          </a:r>
          <a:endParaRPr lang="es-ES" sz="800" b="0" i="0" strike="noStrike">
            <a:solidFill>
              <a:srgbClr val="000000"/>
            </a:solidFill>
            <a:latin typeface="Arial"/>
            <a:cs typeface="Arial"/>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695326</xdr:colOff>
      <xdr:row>1</xdr:row>
      <xdr:rowOff>52389</xdr:rowOff>
    </xdr:from>
    <xdr:to>
      <xdr:col>1</xdr:col>
      <xdr:colOff>766762</xdr:colOff>
      <xdr:row>7</xdr:row>
      <xdr:rowOff>87038</xdr:rowOff>
    </xdr:to>
    <xdr:pic>
      <xdr:nvPicPr>
        <xdr:cNvPr id="2" name="Imagen 14">
          <a:extLst>
            <a:ext uri="{FF2B5EF4-FFF2-40B4-BE49-F238E27FC236}">
              <a16:creationId xmlns:a16="http://schemas.microsoft.com/office/drawing/2014/main" xmlns="" id="{1CD7CB1C-1EEA-49C9-B75C-FA4CC06A9FA5}"/>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695326" y="242889"/>
          <a:ext cx="833436" cy="1177649"/>
        </a:xfrm>
        <a:prstGeom prst="rect">
          <a:avLst/>
        </a:prstGeom>
      </xdr:spPr>
    </xdr:pic>
    <xdr:clientData/>
  </xdr:twoCellAnchor>
  <xdr:twoCellAnchor>
    <xdr:from>
      <xdr:col>0</xdr:col>
      <xdr:colOff>737466</xdr:colOff>
      <xdr:row>57</xdr:row>
      <xdr:rowOff>105353</xdr:rowOff>
    </xdr:from>
    <xdr:to>
      <xdr:col>4</xdr:col>
      <xdr:colOff>318700</xdr:colOff>
      <xdr:row>59</xdr:row>
      <xdr:rowOff>189508</xdr:rowOff>
    </xdr:to>
    <xdr:sp macro="" textlink="">
      <xdr:nvSpPr>
        <xdr:cNvPr id="3" name="Text Box 7">
          <a:extLst>
            <a:ext uri="{FF2B5EF4-FFF2-40B4-BE49-F238E27FC236}">
              <a16:creationId xmlns="" xmlns:a16="http://schemas.microsoft.com/office/drawing/2014/main" id="{20A96D79-363F-4D22-9AA8-2B1D55D4E39A}"/>
            </a:ext>
          </a:extLst>
        </xdr:cNvPr>
        <xdr:cNvSpPr txBox="1">
          <a:spLocks noChangeArrowheads="1"/>
        </xdr:cNvSpPr>
      </xdr:nvSpPr>
      <xdr:spPr bwMode="auto">
        <a:xfrm>
          <a:off x="737466" y="18137910"/>
          <a:ext cx="3824189" cy="473814"/>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___________________________________________________________________________</a:t>
          </a:r>
        </a:p>
        <a:p>
          <a:pPr algn="ctr" rtl="1">
            <a:defRPr sz="1000"/>
          </a:pPr>
          <a:r>
            <a:rPr lang="es-ES" sz="1000" b="0" i="0" strike="noStrike">
              <a:solidFill>
                <a:srgbClr val="000000"/>
              </a:solidFill>
              <a:latin typeface="Arial"/>
              <a:cs typeface="Arial"/>
            </a:rPr>
            <a:t>LIC.C.MA DE JESUS ESMERALDA HERNANDEZ RAMIREZ</a:t>
          </a:r>
        </a:p>
        <a:p>
          <a:pPr algn="ctr" rtl="1">
            <a:defRPr sz="1000"/>
          </a:pPr>
          <a:r>
            <a:rPr lang="es-ES" sz="700" b="0" i="0" strike="noStrike">
              <a:solidFill>
                <a:srgbClr val="000000"/>
              </a:solidFill>
              <a:latin typeface="Arial"/>
              <a:cs typeface="Arial"/>
            </a:rPr>
            <a:t>RESPONSABLE DE CONTROL PATRIMONIAL DEL SM DIF DE TEXCALTITLAN</a:t>
          </a:r>
        </a:p>
      </xdr:txBody>
    </xdr:sp>
    <xdr:clientData/>
  </xdr:twoCellAnchor>
  <xdr:twoCellAnchor>
    <xdr:from>
      <xdr:col>8</xdr:col>
      <xdr:colOff>690312</xdr:colOff>
      <xdr:row>57</xdr:row>
      <xdr:rowOff>111510</xdr:rowOff>
    </xdr:from>
    <xdr:to>
      <xdr:col>9</xdr:col>
      <xdr:colOff>3656793</xdr:colOff>
      <xdr:row>60</xdr:row>
      <xdr:rowOff>836</xdr:rowOff>
    </xdr:to>
    <xdr:sp macro="" textlink="">
      <xdr:nvSpPr>
        <xdr:cNvPr id="4" name="Text Box 7">
          <a:extLst>
            <a:ext uri="{FF2B5EF4-FFF2-40B4-BE49-F238E27FC236}">
              <a16:creationId xmlns="" xmlns:a16="http://schemas.microsoft.com/office/drawing/2014/main" id="{20A96D79-363F-4D22-9AA8-2B1D55D4E39A}"/>
            </a:ext>
          </a:extLst>
        </xdr:cNvPr>
        <xdr:cNvSpPr txBox="1">
          <a:spLocks noChangeArrowheads="1"/>
        </xdr:cNvSpPr>
      </xdr:nvSpPr>
      <xdr:spPr bwMode="auto">
        <a:xfrm>
          <a:off x="7963948" y="18144067"/>
          <a:ext cx="3724152" cy="473814"/>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LIC.ANGELICA MERCADO CASTAÑEDA</a:t>
          </a:r>
          <a:endParaRPr lang="es-ES" sz="1000" b="0" i="0" strike="noStrike" baseline="0">
            <a:solidFill>
              <a:srgbClr val="000000"/>
            </a:solidFill>
            <a:latin typeface="Arial"/>
            <a:cs typeface="Arial"/>
          </a:endParaRPr>
        </a:p>
        <a:p>
          <a:pPr algn="ctr" rtl="1">
            <a:defRPr sz="1000"/>
          </a:pPr>
          <a:r>
            <a:rPr lang="es-ES" sz="700" b="0" i="0" strike="noStrike" baseline="0">
              <a:solidFill>
                <a:srgbClr val="000000"/>
              </a:solidFill>
              <a:latin typeface="Arial"/>
              <a:cs typeface="Arial"/>
            </a:rPr>
            <a:t>TESORERA DEL SM DIF DE TEXCALTITLAN</a:t>
          </a:r>
          <a:endParaRPr lang="es-ES" sz="700" b="0" i="0" strike="noStrike">
            <a:solidFill>
              <a:srgbClr val="000000"/>
            </a:solidFill>
            <a:latin typeface="Arial"/>
            <a:cs typeface="Arial"/>
          </a:endParaRPr>
        </a:p>
      </xdr:txBody>
    </xdr:sp>
    <xdr:clientData/>
  </xdr:twoCellAnchor>
  <xdr:twoCellAnchor editAs="oneCell">
    <xdr:from>
      <xdr:col>1</xdr:col>
      <xdr:colOff>297654</xdr:colOff>
      <xdr:row>62</xdr:row>
      <xdr:rowOff>52389</xdr:rowOff>
    </xdr:from>
    <xdr:to>
      <xdr:col>1</xdr:col>
      <xdr:colOff>1547811</xdr:colOff>
      <xdr:row>68</xdr:row>
      <xdr:rowOff>87038</xdr:rowOff>
    </xdr:to>
    <xdr:pic>
      <xdr:nvPicPr>
        <xdr:cNvPr id="5" name="Imagen 14">
          <a:extLst>
            <a:ext uri="{FF2B5EF4-FFF2-40B4-BE49-F238E27FC236}">
              <a16:creationId xmlns:a16="http://schemas.microsoft.com/office/drawing/2014/main" xmlns="" id="{1CD7CB1C-1EEA-49C9-B75C-FA4CC06A9FA5}"/>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1164429" y="376239"/>
          <a:ext cx="1250157" cy="1006199"/>
        </a:xfrm>
        <a:prstGeom prst="rect">
          <a:avLst/>
        </a:prstGeom>
      </xdr:spPr>
    </xdr:pic>
    <xdr:clientData/>
  </xdr:twoCellAnchor>
  <xdr:twoCellAnchor>
    <xdr:from>
      <xdr:col>1</xdr:col>
      <xdr:colOff>0</xdr:colOff>
      <xdr:row>109</xdr:row>
      <xdr:rowOff>151544</xdr:rowOff>
    </xdr:from>
    <xdr:to>
      <xdr:col>4</xdr:col>
      <xdr:colOff>338904</xdr:colOff>
      <xdr:row>112</xdr:row>
      <xdr:rowOff>40869</xdr:rowOff>
    </xdr:to>
    <xdr:sp macro="" textlink="">
      <xdr:nvSpPr>
        <xdr:cNvPr id="6" name="Text Box 7">
          <a:extLst>
            <a:ext uri="{FF2B5EF4-FFF2-40B4-BE49-F238E27FC236}">
              <a16:creationId xmlns="" xmlns:a16="http://schemas.microsoft.com/office/drawing/2014/main" id="{20A96D79-363F-4D22-9AA8-2B1D55D4E39A}"/>
            </a:ext>
          </a:extLst>
        </xdr:cNvPr>
        <xdr:cNvSpPr txBox="1">
          <a:spLocks noChangeArrowheads="1"/>
        </xdr:cNvSpPr>
      </xdr:nvSpPr>
      <xdr:spPr bwMode="auto">
        <a:xfrm>
          <a:off x="757670" y="29419271"/>
          <a:ext cx="3824189" cy="473814"/>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___________________________________________________________________________</a:t>
          </a:r>
        </a:p>
        <a:p>
          <a:pPr algn="ctr" rtl="1">
            <a:defRPr sz="1000"/>
          </a:pPr>
          <a:r>
            <a:rPr lang="es-ES" sz="1000" b="0" i="0" strike="noStrike">
              <a:solidFill>
                <a:srgbClr val="000000"/>
              </a:solidFill>
              <a:latin typeface="Arial"/>
              <a:cs typeface="Arial"/>
            </a:rPr>
            <a:t>LIC.C.MA DE JESUS ESMERALDA HERNANDEZ RAMIREZ</a:t>
          </a:r>
        </a:p>
        <a:p>
          <a:pPr algn="ctr" rtl="1">
            <a:defRPr sz="1000"/>
          </a:pPr>
          <a:r>
            <a:rPr lang="es-ES" sz="700" b="0" i="0" strike="noStrike">
              <a:solidFill>
                <a:srgbClr val="000000"/>
              </a:solidFill>
              <a:latin typeface="Arial"/>
              <a:cs typeface="Arial"/>
            </a:rPr>
            <a:t>RESPONSABLE DE CONTROL PATRIMONIAL DEL SM DIF DE TEXCALTITLAN</a:t>
          </a:r>
        </a:p>
      </xdr:txBody>
    </xdr:sp>
    <xdr:clientData/>
  </xdr:twoCellAnchor>
  <xdr:twoCellAnchor>
    <xdr:from>
      <xdr:col>8</xdr:col>
      <xdr:colOff>710516</xdr:colOff>
      <xdr:row>109</xdr:row>
      <xdr:rowOff>157701</xdr:rowOff>
    </xdr:from>
    <xdr:to>
      <xdr:col>9</xdr:col>
      <xdr:colOff>3676997</xdr:colOff>
      <xdr:row>112</xdr:row>
      <xdr:rowOff>47026</xdr:rowOff>
    </xdr:to>
    <xdr:sp macro="" textlink="">
      <xdr:nvSpPr>
        <xdr:cNvPr id="7" name="Text Box 7">
          <a:extLst>
            <a:ext uri="{FF2B5EF4-FFF2-40B4-BE49-F238E27FC236}">
              <a16:creationId xmlns="" xmlns:a16="http://schemas.microsoft.com/office/drawing/2014/main" id="{20A96D79-363F-4D22-9AA8-2B1D55D4E39A}"/>
            </a:ext>
          </a:extLst>
        </xdr:cNvPr>
        <xdr:cNvSpPr txBox="1">
          <a:spLocks noChangeArrowheads="1"/>
        </xdr:cNvSpPr>
      </xdr:nvSpPr>
      <xdr:spPr bwMode="auto">
        <a:xfrm>
          <a:off x="7984152" y="29425428"/>
          <a:ext cx="3724152" cy="473814"/>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LIC.ANGELICA MERCADO CASTAÑEDA</a:t>
          </a:r>
          <a:endParaRPr lang="es-ES" sz="1000" b="0" i="0" strike="noStrike" baseline="0">
            <a:solidFill>
              <a:srgbClr val="000000"/>
            </a:solidFill>
            <a:latin typeface="Arial"/>
            <a:cs typeface="Arial"/>
          </a:endParaRPr>
        </a:p>
        <a:p>
          <a:pPr algn="ctr" rtl="1">
            <a:defRPr sz="1000"/>
          </a:pPr>
          <a:r>
            <a:rPr lang="es-ES" sz="700" b="0" i="0" strike="noStrike" baseline="0">
              <a:solidFill>
                <a:srgbClr val="000000"/>
              </a:solidFill>
              <a:latin typeface="Arial"/>
              <a:cs typeface="Arial"/>
            </a:rPr>
            <a:t>TESORERA DEL SM DIF DE TEXCALTITLAN</a:t>
          </a:r>
          <a:endParaRPr lang="es-ES" sz="700" b="0" i="0" strike="noStrike">
            <a:solidFill>
              <a:srgbClr val="000000"/>
            </a:solidFill>
            <a:latin typeface="Arial"/>
            <a:cs typeface="Arial"/>
          </a:endParaRPr>
        </a:p>
      </xdr:txBody>
    </xdr:sp>
    <xdr:clientData/>
  </xdr:twoCellAnchor>
  <xdr:twoCellAnchor editAs="oneCell">
    <xdr:from>
      <xdr:col>1</xdr:col>
      <xdr:colOff>297654</xdr:colOff>
      <xdr:row>117</xdr:row>
      <xdr:rowOff>52389</xdr:rowOff>
    </xdr:from>
    <xdr:to>
      <xdr:col>1</xdr:col>
      <xdr:colOff>1547811</xdr:colOff>
      <xdr:row>123</xdr:row>
      <xdr:rowOff>87038</xdr:rowOff>
    </xdr:to>
    <xdr:pic>
      <xdr:nvPicPr>
        <xdr:cNvPr id="8" name="Imagen 14">
          <a:extLst>
            <a:ext uri="{FF2B5EF4-FFF2-40B4-BE49-F238E27FC236}">
              <a16:creationId xmlns:a16="http://schemas.microsoft.com/office/drawing/2014/main" xmlns="" id="{1CD7CB1C-1EEA-49C9-B75C-FA4CC06A9FA5}"/>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1164429" y="376239"/>
          <a:ext cx="1250157" cy="1006199"/>
        </a:xfrm>
        <a:prstGeom prst="rect">
          <a:avLst/>
        </a:prstGeom>
      </xdr:spPr>
    </xdr:pic>
    <xdr:clientData/>
  </xdr:twoCellAnchor>
  <xdr:twoCellAnchor>
    <xdr:from>
      <xdr:col>1</xdr:col>
      <xdr:colOff>0</xdr:colOff>
      <xdr:row>156</xdr:row>
      <xdr:rowOff>0</xdr:rowOff>
    </xdr:from>
    <xdr:to>
      <xdr:col>4</xdr:col>
      <xdr:colOff>338904</xdr:colOff>
      <xdr:row>158</xdr:row>
      <xdr:rowOff>84155</xdr:rowOff>
    </xdr:to>
    <xdr:sp macro="" textlink="">
      <xdr:nvSpPr>
        <xdr:cNvPr id="9" name="Text Box 7">
          <a:extLst>
            <a:ext uri="{FF2B5EF4-FFF2-40B4-BE49-F238E27FC236}">
              <a16:creationId xmlns="" xmlns:a16="http://schemas.microsoft.com/office/drawing/2014/main" id="{20A96D79-363F-4D22-9AA8-2B1D55D4E39A}"/>
            </a:ext>
          </a:extLst>
        </xdr:cNvPr>
        <xdr:cNvSpPr txBox="1">
          <a:spLocks noChangeArrowheads="1"/>
        </xdr:cNvSpPr>
      </xdr:nvSpPr>
      <xdr:spPr bwMode="auto">
        <a:xfrm>
          <a:off x="757670" y="39420511"/>
          <a:ext cx="3824189" cy="473814"/>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___________________________________________________________________________</a:t>
          </a:r>
        </a:p>
        <a:p>
          <a:pPr algn="ctr" rtl="1">
            <a:defRPr sz="1000"/>
          </a:pPr>
          <a:r>
            <a:rPr lang="es-ES" sz="1000" b="0" i="0" strike="noStrike">
              <a:solidFill>
                <a:srgbClr val="000000"/>
              </a:solidFill>
              <a:latin typeface="Arial"/>
              <a:cs typeface="Arial"/>
            </a:rPr>
            <a:t>LIC.C.MA DE JESUS ESMERALDA HERNANDEZ RAMIREZ</a:t>
          </a:r>
        </a:p>
        <a:p>
          <a:pPr algn="ctr" rtl="1">
            <a:defRPr sz="1000"/>
          </a:pPr>
          <a:r>
            <a:rPr lang="es-ES" sz="700" b="0" i="0" strike="noStrike">
              <a:solidFill>
                <a:srgbClr val="000000"/>
              </a:solidFill>
              <a:latin typeface="Arial"/>
              <a:cs typeface="Arial"/>
            </a:rPr>
            <a:t>RESPONSABLE DE CONTROL PATRIMONIAL DEL SM DIF DE TEXCALTITLAN</a:t>
          </a:r>
        </a:p>
      </xdr:txBody>
    </xdr:sp>
    <xdr:clientData/>
  </xdr:twoCellAnchor>
  <xdr:twoCellAnchor>
    <xdr:from>
      <xdr:col>8</xdr:col>
      <xdr:colOff>710516</xdr:colOff>
      <xdr:row>156</xdr:row>
      <xdr:rowOff>6157</xdr:rowOff>
    </xdr:from>
    <xdr:to>
      <xdr:col>9</xdr:col>
      <xdr:colOff>3676997</xdr:colOff>
      <xdr:row>158</xdr:row>
      <xdr:rowOff>90312</xdr:rowOff>
    </xdr:to>
    <xdr:sp macro="" textlink="">
      <xdr:nvSpPr>
        <xdr:cNvPr id="10" name="Text Box 7">
          <a:extLst>
            <a:ext uri="{FF2B5EF4-FFF2-40B4-BE49-F238E27FC236}">
              <a16:creationId xmlns="" xmlns:a16="http://schemas.microsoft.com/office/drawing/2014/main" id="{20A96D79-363F-4D22-9AA8-2B1D55D4E39A}"/>
            </a:ext>
          </a:extLst>
        </xdr:cNvPr>
        <xdr:cNvSpPr txBox="1">
          <a:spLocks noChangeArrowheads="1"/>
        </xdr:cNvSpPr>
      </xdr:nvSpPr>
      <xdr:spPr bwMode="auto">
        <a:xfrm>
          <a:off x="7984152" y="39426668"/>
          <a:ext cx="3724152" cy="473814"/>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LIC.ANGELICA MERCADO CASTAÑEDA</a:t>
          </a:r>
          <a:endParaRPr lang="es-ES" sz="1000" b="0" i="0" strike="noStrike" baseline="0">
            <a:solidFill>
              <a:srgbClr val="000000"/>
            </a:solidFill>
            <a:latin typeface="Arial"/>
            <a:cs typeface="Arial"/>
          </a:endParaRPr>
        </a:p>
        <a:p>
          <a:pPr algn="ctr" rtl="1">
            <a:defRPr sz="1000"/>
          </a:pPr>
          <a:r>
            <a:rPr lang="es-ES" sz="700" b="0" i="0" strike="noStrike" baseline="0">
              <a:solidFill>
                <a:srgbClr val="000000"/>
              </a:solidFill>
              <a:latin typeface="Arial"/>
              <a:cs typeface="Arial"/>
            </a:rPr>
            <a:t>TESORERA DEL SM DIF DE TEXCALTITLAN</a:t>
          </a:r>
          <a:endParaRPr lang="es-ES" sz="700" b="0" i="0" strike="noStrike">
            <a:solidFill>
              <a:srgbClr val="000000"/>
            </a:solidFill>
            <a:latin typeface="Arial"/>
            <a:cs typeface="Arial"/>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3</xdr:row>
      <xdr:rowOff>9525</xdr:rowOff>
    </xdr:from>
    <xdr:to>
      <xdr:col>2</xdr:col>
      <xdr:colOff>171449</xdr:colOff>
      <xdr:row>6</xdr:row>
      <xdr:rowOff>9525</xdr:rowOff>
    </xdr:to>
    <xdr:pic>
      <xdr:nvPicPr>
        <xdr:cNvPr id="2" name="1 Imagen"/>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2950" y="638175"/>
          <a:ext cx="761999" cy="447675"/>
        </a:xfrm>
        <a:prstGeom prst="rect">
          <a:avLst/>
        </a:prstGeom>
      </xdr:spPr>
    </xdr:pic>
    <xdr:clientData/>
  </xdr:twoCellAnchor>
  <xdr:twoCellAnchor editAs="oneCell">
    <xdr:from>
      <xdr:col>1</xdr:col>
      <xdr:colOff>0</xdr:colOff>
      <xdr:row>0</xdr:row>
      <xdr:rowOff>190500</xdr:rowOff>
    </xdr:from>
    <xdr:to>
      <xdr:col>2</xdr:col>
      <xdr:colOff>445129</xdr:colOff>
      <xdr:row>7</xdr:row>
      <xdr:rowOff>114300</xdr:rowOff>
    </xdr:to>
    <xdr:pic>
      <xdr:nvPicPr>
        <xdr:cNvPr id="3" name="2 Imagen"/>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82152" t="-2" r="4875" b="7431"/>
        <a:stretch>
          <a:fillRect/>
        </a:stretch>
      </xdr:blipFill>
      <xdr:spPr bwMode="auto">
        <a:xfrm>
          <a:off x="733425" y="285750"/>
          <a:ext cx="1045204"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171450</xdr:colOff>
      <xdr:row>2</xdr:row>
      <xdr:rowOff>66675</xdr:rowOff>
    </xdr:from>
    <xdr:to>
      <xdr:col>18</xdr:col>
      <xdr:colOff>759279</xdr:colOff>
      <xdr:row>8</xdr:row>
      <xdr:rowOff>118986</xdr:rowOff>
    </xdr:to>
    <xdr:pic>
      <xdr:nvPicPr>
        <xdr:cNvPr id="4" name="3 Imagen" descr="Órgano Superior del Estado de México"/>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782175" y="533400"/>
          <a:ext cx="1645104" cy="9476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309569</xdr:colOff>
      <xdr:row>69</xdr:row>
      <xdr:rowOff>23809</xdr:rowOff>
    </xdr:from>
    <xdr:to>
      <xdr:col>7</xdr:col>
      <xdr:colOff>323758</xdr:colOff>
      <xdr:row>71</xdr:row>
      <xdr:rowOff>116623</xdr:rowOff>
    </xdr:to>
    <xdr:sp macro="" textlink="">
      <xdr:nvSpPr>
        <xdr:cNvPr id="5" name="Text Box 7">
          <a:extLst>
            <a:ext uri="{FF2B5EF4-FFF2-40B4-BE49-F238E27FC236}">
              <a16:creationId xmlns="" xmlns:a16="http://schemas.microsoft.com/office/drawing/2014/main" id="{20A96D79-363F-4D22-9AA8-2B1D55D4E39A}"/>
            </a:ext>
          </a:extLst>
        </xdr:cNvPr>
        <xdr:cNvSpPr txBox="1">
          <a:spLocks noChangeArrowheads="1"/>
        </xdr:cNvSpPr>
      </xdr:nvSpPr>
      <xdr:spPr bwMode="auto">
        <a:xfrm>
          <a:off x="1833569" y="13168309"/>
          <a:ext cx="3824189" cy="473814"/>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___________________________________________________________________________</a:t>
          </a:r>
        </a:p>
        <a:p>
          <a:pPr algn="ctr" rtl="1">
            <a:defRPr sz="1000"/>
          </a:pPr>
          <a:r>
            <a:rPr lang="es-ES" sz="1000" b="0" i="0" strike="noStrike">
              <a:solidFill>
                <a:srgbClr val="000000"/>
              </a:solidFill>
              <a:latin typeface="Arial"/>
              <a:cs typeface="Arial"/>
            </a:rPr>
            <a:t>LIC.C.MA DE JESUS ESMERALDA HERNANDEZ RAMIREZ</a:t>
          </a:r>
        </a:p>
        <a:p>
          <a:pPr algn="ctr" rtl="1">
            <a:defRPr sz="1000"/>
          </a:pPr>
          <a:r>
            <a:rPr lang="es-ES" sz="700" b="0" i="0" strike="noStrike">
              <a:solidFill>
                <a:srgbClr val="000000"/>
              </a:solidFill>
              <a:latin typeface="Arial"/>
              <a:cs typeface="Arial"/>
            </a:rPr>
            <a:t>RESPONSABLE DE CONTROL PATRIMONIAL DEL SM DIF DE TEXCALTITLAN</a:t>
          </a:r>
        </a:p>
      </xdr:txBody>
    </xdr:sp>
    <xdr:clientData/>
  </xdr:twoCellAnchor>
  <xdr:twoCellAnchor>
    <xdr:from>
      <xdr:col>11</xdr:col>
      <xdr:colOff>678051</xdr:colOff>
      <xdr:row>69</xdr:row>
      <xdr:rowOff>29966</xdr:rowOff>
    </xdr:from>
    <xdr:to>
      <xdr:col>16</xdr:col>
      <xdr:colOff>592203</xdr:colOff>
      <xdr:row>71</xdr:row>
      <xdr:rowOff>122780</xdr:rowOff>
    </xdr:to>
    <xdr:sp macro="" textlink="">
      <xdr:nvSpPr>
        <xdr:cNvPr id="6" name="Text Box 7">
          <a:extLst>
            <a:ext uri="{FF2B5EF4-FFF2-40B4-BE49-F238E27FC236}">
              <a16:creationId xmlns="" xmlns:a16="http://schemas.microsoft.com/office/drawing/2014/main" id="{20A96D79-363F-4D22-9AA8-2B1D55D4E39A}"/>
            </a:ext>
          </a:extLst>
        </xdr:cNvPr>
        <xdr:cNvSpPr txBox="1">
          <a:spLocks noChangeArrowheads="1"/>
        </xdr:cNvSpPr>
      </xdr:nvSpPr>
      <xdr:spPr bwMode="auto">
        <a:xfrm>
          <a:off x="9060051" y="13174466"/>
          <a:ext cx="3724152" cy="473814"/>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LIC.ANGELICA MERCADO CASTAÑEDA</a:t>
          </a:r>
          <a:endParaRPr lang="es-ES" sz="1000" b="0" i="0" strike="noStrike" baseline="0">
            <a:solidFill>
              <a:srgbClr val="000000"/>
            </a:solidFill>
            <a:latin typeface="Arial"/>
            <a:cs typeface="Arial"/>
          </a:endParaRPr>
        </a:p>
        <a:p>
          <a:pPr algn="ctr" rtl="1">
            <a:defRPr sz="1000"/>
          </a:pPr>
          <a:r>
            <a:rPr lang="es-ES" sz="700" b="0" i="0" strike="noStrike" baseline="0">
              <a:solidFill>
                <a:srgbClr val="000000"/>
              </a:solidFill>
              <a:latin typeface="Arial"/>
              <a:cs typeface="Arial"/>
            </a:rPr>
            <a:t>TESORERA DEL SM DIF DE TEXCALTITLAN</a:t>
          </a:r>
          <a:endParaRPr lang="es-ES" sz="700" b="0" i="0" strike="noStrike">
            <a:solidFill>
              <a:srgbClr val="000000"/>
            </a:solidFill>
            <a:latin typeface="Arial"/>
            <a:cs typeface="Arial"/>
          </a:endParaRPr>
        </a:p>
      </xdr:txBody>
    </xdr:sp>
    <xdr:clientData/>
  </xdr:twoCellAnchor>
  <xdr:twoCellAnchor editAs="oneCell">
    <xdr:from>
      <xdr:col>1</xdr:col>
      <xdr:colOff>9525</xdr:colOff>
      <xdr:row>76</xdr:row>
      <xdr:rowOff>9525</xdr:rowOff>
    </xdr:from>
    <xdr:to>
      <xdr:col>2</xdr:col>
      <xdr:colOff>171449</xdr:colOff>
      <xdr:row>79</xdr:row>
      <xdr:rowOff>9525</xdr:rowOff>
    </xdr:to>
    <xdr:pic>
      <xdr:nvPicPr>
        <xdr:cNvPr id="10" name="9 Imagen"/>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2950" y="638175"/>
          <a:ext cx="761999" cy="447675"/>
        </a:xfrm>
        <a:prstGeom prst="rect">
          <a:avLst/>
        </a:prstGeom>
      </xdr:spPr>
    </xdr:pic>
    <xdr:clientData/>
  </xdr:twoCellAnchor>
  <xdr:twoCellAnchor editAs="oneCell">
    <xdr:from>
      <xdr:col>1</xdr:col>
      <xdr:colOff>0</xdr:colOff>
      <xdr:row>73</xdr:row>
      <xdr:rowOff>190500</xdr:rowOff>
    </xdr:from>
    <xdr:to>
      <xdr:col>2</xdr:col>
      <xdr:colOff>445129</xdr:colOff>
      <xdr:row>80</xdr:row>
      <xdr:rowOff>114300</xdr:rowOff>
    </xdr:to>
    <xdr:pic>
      <xdr:nvPicPr>
        <xdr:cNvPr id="11" name="10 Imagen"/>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82152" t="-2" r="4875" b="7431"/>
        <a:stretch>
          <a:fillRect/>
        </a:stretch>
      </xdr:blipFill>
      <xdr:spPr bwMode="auto">
        <a:xfrm>
          <a:off x="733425" y="285750"/>
          <a:ext cx="1045204"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171450</xdr:colOff>
      <xdr:row>75</xdr:row>
      <xdr:rowOff>66675</xdr:rowOff>
    </xdr:from>
    <xdr:to>
      <xdr:col>19</xdr:col>
      <xdr:colOff>0</xdr:colOff>
      <xdr:row>81</xdr:row>
      <xdr:rowOff>118986</xdr:rowOff>
    </xdr:to>
    <xdr:pic>
      <xdr:nvPicPr>
        <xdr:cNvPr id="12" name="11 Imagen" descr="Órgano Superior del Estado de México"/>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677400" y="533400"/>
          <a:ext cx="1647825" cy="9476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428650</xdr:colOff>
      <xdr:row>140</xdr:row>
      <xdr:rowOff>142878</xdr:rowOff>
    </xdr:from>
    <xdr:to>
      <xdr:col>7</xdr:col>
      <xdr:colOff>442839</xdr:colOff>
      <xdr:row>143</xdr:row>
      <xdr:rowOff>45192</xdr:rowOff>
    </xdr:to>
    <xdr:sp macro="" textlink="">
      <xdr:nvSpPr>
        <xdr:cNvPr id="13" name="Text Box 7">
          <a:extLst>
            <a:ext uri="{FF2B5EF4-FFF2-40B4-BE49-F238E27FC236}">
              <a16:creationId xmlns="" xmlns:a16="http://schemas.microsoft.com/office/drawing/2014/main" id="{20A96D79-363F-4D22-9AA8-2B1D55D4E39A}"/>
            </a:ext>
          </a:extLst>
        </xdr:cNvPr>
        <xdr:cNvSpPr txBox="1">
          <a:spLocks noChangeArrowheads="1"/>
        </xdr:cNvSpPr>
      </xdr:nvSpPr>
      <xdr:spPr bwMode="auto">
        <a:xfrm>
          <a:off x="1952650" y="26812878"/>
          <a:ext cx="3824189" cy="473814"/>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___________________________________________________________________________</a:t>
          </a:r>
        </a:p>
        <a:p>
          <a:pPr algn="ctr" rtl="1">
            <a:defRPr sz="1000"/>
          </a:pPr>
          <a:r>
            <a:rPr lang="es-ES" sz="1000" b="0" i="0" strike="noStrike">
              <a:solidFill>
                <a:srgbClr val="000000"/>
              </a:solidFill>
              <a:latin typeface="Arial"/>
              <a:cs typeface="Arial"/>
            </a:rPr>
            <a:t>LIC.C.MA DE JESUS ESMERALDA HERNANDEZ RAMIREZ</a:t>
          </a:r>
        </a:p>
        <a:p>
          <a:pPr algn="ctr" rtl="1">
            <a:defRPr sz="1000"/>
          </a:pPr>
          <a:r>
            <a:rPr lang="es-ES" sz="700" b="0" i="0" strike="noStrike">
              <a:solidFill>
                <a:srgbClr val="000000"/>
              </a:solidFill>
              <a:latin typeface="Arial"/>
              <a:cs typeface="Arial"/>
            </a:rPr>
            <a:t>RESPONSABLE DE CONTROL PATRIMONIAL DEL SM DIF DE TEXCALTITLAN</a:t>
          </a:r>
        </a:p>
      </xdr:txBody>
    </xdr:sp>
    <xdr:clientData/>
  </xdr:twoCellAnchor>
  <xdr:twoCellAnchor>
    <xdr:from>
      <xdr:col>12</xdr:col>
      <xdr:colOff>35132</xdr:colOff>
      <xdr:row>140</xdr:row>
      <xdr:rowOff>149035</xdr:rowOff>
    </xdr:from>
    <xdr:to>
      <xdr:col>16</xdr:col>
      <xdr:colOff>711284</xdr:colOff>
      <xdr:row>143</xdr:row>
      <xdr:rowOff>51349</xdr:rowOff>
    </xdr:to>
    <xdr:sp macro="" textlink="">
      <xdr:nvSpPr>
        <xdr:cNvPr id="14" name="Text Box 7">
          <a:extLst>
            <a:ext uri="{FF2B5EF4-FFF2-40B4-BE49-F238E27FC236}">
              <a16:creationId xmlns="" xmlns:a16="http://schemas.microsoft.com/office/drawing/2014/main" id="{20A96D79-363F-4D22-9AA8-2B1D55D4E39A}"/>
            </a:ext>
          </a:extLst>
        </xdr:cNvPr>
        <xdr:cNvSpPr txBox="1">
          <a:spLocks noChangeArrowheads="1"/>
        </xdr:cNvSpPr>
      </xdr:nvSpPr>
      <xdr:spPr bwMode="auto">
        <a:xfrm>
          <a:off x="9179132" y="26819035"/>
          <a:ext cx="3724152" cy="473814"/>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LIC.ANGELICA MERCADO CASTAÑEDA</a:t>
          </a:r>
          <a:endParaRPr lang="es-ES" sz="1000" b="0" i="0" strike="noStrike" baseline="0">
            <a:solidFill>
              <a:srgbClr val="000000"/>
            </a:solidFill>
            <a:latin typeface="Arial"/>
            <a:cs typeface="Arial"/>
          </a:endParaRPr>
        </a:p>
        <a:p>
          <a:pPr algn="ctr" rtl="1">
            <a:defRPr sz="1000"/>
          </a:pPr>
          <a:r>
            <a:rPr lang="es-ES" sz="700" b="0" i="0" strike="noStrike" baseline="0">
              <a:solidFill>
                <a:srgbClr val="000000"/>
              </a:solidFill>
              <a:latin typeface="Arial"/>
              <a:cs typeface="Arial"/>
            </a:rPr>
            <a:t>TESORERA DEL SM DIF DE TEXCALTITLAN</a:t>
          </a:r>
          <a:endParaRPr lang="es-ES" sz="700" b="0" i="0" strike="noStrike">
            <a:solidFill>
              <a:srgbClr val="000000"/>
            </a:solidFill>
            <a:latin typeface="Arial"/>
            <a:cs typeface="Arial"/>
          </a:endParaRPr>
        </a:p>
      </xdr:txBody>
    </xdr:sp>
    <xdr:clientData/>
  </xdr:twoCellAnchor>
  <xdr:twoCellAnchor editAs="oneCell">
    <xdr:from>
      <xdr:col>1</xdr:col>
      <xdr:colOff>9525</xdr:colOff>
      <xdr:row>149</xdr:row>
      <xdr:rowOff>9525</xdr:rowOff>
    </xdr:from>
    <xdr:to>
      <xdr:col>2</xdr:col>
      <xdr:colOff>171449</xdr:colOff>
      <xdr:row>152</xdr:row>
      <xdr:rowOff>9525</xdr:rowOff>
    </xdr:to>
    <xdr:pic>
      <xdr:nvPicPr>
        <xdr:cNvPr id="15" name="14 Imagen"/>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2950" y="638175"/>
          <a:ext cx="761999" cy="447675"/>
        </a:xfrm>
        <a:prstGeom prst="rect">
          <a:avLst/>
        </a:prstGeom>
      </xdr:spPr>
    </xdr:pic>
    <xdr:clientData/>
  </xdr:twoCellAnchor>
  <xdr:twoCellAnchor editAs="oneCell">
    <xdr:from>
      <xdr:col>1</xdr:col>
      <xdr:colOff>0</xdr:colOff>
      <xdr:row>146</xdr:row>
      <xdr:rowOff>190500</xdr:rowOff>
    </xdr:from>
    <xdr:to>
      <xdr:col>2</xdr:col>
      <xdr:colOff>445129</xdr:colOff>
      <xdr:row>153</xdr:row>
      <xdr:rowOff>114300</xdr:rowOff>
    </xdr:to>
    <xdr:pic>
      <xdr:nvPicPr>
        <xdr:cNvPr id="16" name="15 Imagen"/>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82152" t="-2" r="4875" b="7431"/>
        <a:stretch>
          <a:fillRect/>
        </a:stretch>
      </xdr:blipFill>
      <xdr:spPr bwMode="auto">
        <a:xfrm>
          <a:off x="733425" y="285750"/>
          <a:ext cx="1045204"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171450</xdr:colOff>
      <xdr:row>148</xdr:row>
      <xdr:rowOff>66675</xdr:rowOff>
    </xdr:from>
    <xdr:to>
      <xdr:col>19</xdr:col>
      <xdr:colOff>0</xdr:colOff>
      <xdr:row>154</xdr:row>
      <xdr:rowOff>118986</xdr:rowOff>
    </xdr:to>
    <xdr:pic>
      <xdr:nvPicPr>
        <xdr:cNvPr id="17" name="16 Imagen" descr="Órgano Superior del Estado de México"/>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782175" y="533400"/>
          <a:ext cx="1647825" cy="9476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690577</xdr:colOff>
      <xdr:row>213</xdr:row>
      <xdr:rowOff>0</xdr:rowOff>
    </xdr:from>
    <xdr:to>
      <xdr:col>7</xdr:col>
      <xdr:colOff>704766</xdr:colOff>
      <xdr:row>215</xdr:row>
      <xdr:rowOff>92814</xdr:rowOff>
    </xdr:to>
    <xdr:sp macro="" textlink="">
      <xdr:nvSpPr>
        <xdr:cNvPr id="18" name="Text Box 7">
          <a:extLst>
            <a:ext uri="{FF2B5EF4-FFF2-40B4-BE49-F238E27FC236}">
              <a16:creationId xmlns="" xmlns:a16="http://schemas.microsoft.com/office/drawing/2014/main" id="{20A96D79-363F-4D22-9AA8-2B1D55D4E39A}"/>
            </a:ext>
          </a:extLst>
        </xdr:cNvPr>
        <xdr:cNvSpPr txBox="1">
          <a:spLocks noChangeArrowheads="1"/>
        </xdr:cNvSpPr>
      </xdr:nvSpPr>
      <xdr:spPr bwMode="auto">
        <a:xfrm>
          <a:off x="2214577" y="40576500"/>
          <a:ext cx="3824189" cy="473814"/>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___________________________________________________________________________</a:t>
          </a:r>
        </a:p>
        <a:p>
          <a:pPr algn="ctr" rtl="1">
            <a:defRPr sz="1000"/>
          </a:pPr>
          <a:r>
            <a:rPr lang="es-ES" sz="1000" b="0" i="0" strike="noStrike">
              <a:solidFill>
                <a:srgbClr val="000000"/>
              </a:solidFill>
              <a:latin typeface="Arial"/>
              <a:cs typeface="Arial"/>
            </a:rPr>
            <a:t>LIC.C.MA DE JESUS ESMERALDA HERNANDEZ RAMIREZ</a:t>
          </a:r>
        </a:p>
        <a:p>
          <a:pPr algn="ctr" rtl="1">
            <a:defRPr sz="1000"/>
          </a:pPr>
          <a:r>
            <a:rPr lang="es-ES" sz="700" b="0" i="0" strike="noStrike">
              <a:solidFill>
                <a:srgbClr val="000000"/>
              </a:solidFill>
              <a:latin typeface="Arial"/>
              <a:cs typeface="Arial"/>
            </a:rPr>
            <a:t>RESPONSABLE DE CONTROL PATRIMONIAL DEL SM DIF DE TEXCALTITLAN</a:t>
          </a:r>
        </a:p>
      </xdr:txBody>
    </xdr:sp>
    <xdr:clientData/>
  </xdr:twoCellAnchor>
  <xdr:twoCellAnchor>
    <xdr:from>
      <xdr:col>12</xdr:col>
      <xdr:colOff>297059</xdr:colOff>
      <xdr:row>213</xdr:row>
      <xdr:rowOff>6157</xdr:rowOff>
    </xdr:from>
    <xdr:to>
      <xdr:col>17</xdr:col>
      <xdr:colOff>211211</xdr:colOff>
      <xdr:row>215</xdr:row>
      <xdr:rowOff>98971</xdr:rowOff>
    </xdr:to>
    <xdr:sp macro="" textlink="">
      <xdr:nvSpPr>
        <xdr:cNvPr id="19" name="Text Box 7">
          <a:extLst>
            <a:ext uri="{FF2B5EF4-FFF2-40B4-BE49-F238E27FC236}">
              <a16:creationId xmlns="" xmlns:a16="http://schemas.microsoft.com/office/drawing/2014/main" id="{20A96D79-363F-4D22-9AA8-2B1D55D4E39A}"/>
            </a:ext>
          </a:extLst>
        </xdr:cNvPr>
        <xdr:cNvSpPr txBox="1">
          <a:spLocks noChangeArrowheads="1"/>
        </xdr:cNvSpPr>
      </xdr:nvSpPr>
      <xdr:spPr bwMode="auto">
        <a:xfrm>
          <a:off x="9441059" y="40582657"/>
          <a:ext cx="3724152" cy="473814"/>
        </a:xfrm>
        <a:prstGeom prst="rect">
          <a:avLst/>
        </a:prstGeom>
        <a:noFill/>
        <a:ln w="9525">
          <a:noFill/>
          <a:miter lim="800000"/>
          <a:headEnd/>
          <a:tailEnd/>
        </a:ln>
      </xdr:spPr>
      <xdr:txBody>
        <a:bodyPr vertOverflow="clip" wrap="square" lIns="27432" tIns="18288" rIns="27432" bIns="0" anchor="t" upright="1"/>
        <a:lstStyle/>
        <a:p>
          <a:pPr algn="ctr" rtl="1">
            <a:defRPr sz="1000"/>
          </a:pPr>
          <a:r>
            <a:rPr lang="es-ES" sz="700" b="0" i="0" strike="noStrike">
              <a:solidFill>
                <a:srgbClr val="000000"/>
              </a:solidFill>
              <a:latin typeface="Arial"/>
              <a:cs typeface="Arial"/>
            </a:rPr>
            <a:t>___________________________________________________________</a:t>
          </a:r>
        </a:p>
        <a:p>
          <a:pPr algn="ctr" rtl="1">
            <a:defRPr sz="1000"/>
          </a:pPr>
          <a:r>
            <a:rPr lang="es-ES" sz="1000" b="0" i="0" strike="noStrike">
              <a:solidFill>
                <a:srgbClr val="000000"/>
              </a:solidFill>
              <a:latin typeface="Arial"/>
              <a:cs typeface="Arial"/>
            </a:rPr>
            <a:t>LIC.ANGELICA MERCADO CASTAÑEDA</a:t>
          </a:r>
          <a:endParaRPr lang="es-ES" sz="1000" b="0" i="0" strike="noStrike" baseline="0">
            <a:solidFill>
              <a:srgbClr val="000000"/>
            </a:solidFill>
            <a:latin typeface="Arial"/>
            <a:cs typeface="Arial"/>
          </a:endParaRPr>
        </a:p>
        <a:p>
          <a:pPr algn="ctr" rtl="1">
            <a:defRPr sz="1000"/>
          </a:pPr>
          <a:r>
            <a:rPr lang="es-ES" sz="700" b="0" i="0" strike="noStrike" baseline="0">
              <a:solidFill>
                <a:srgbClr val="000000"/>
              </a:solidFill>
              <a:latin typeface="Arial"/>
              <a:cs typeface="Arial"/>
            </a:rPr>
            <a:t>TESORERA DEL SM DIF DE TEXCALTITLAN</a:t>
          </a:r>
          <a:endParaRPr lang="es-ES" sz="700" b="0" i="0" strike="noStrike">
            <a:solidFill>
              <a:srgbClr val="000000"/>
            </a:solidFill>
            <a:latin typeface="Arial"/>
            <a:cs typeface="Aria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IF%203-2021/CUENTA%20PUBLICA%202020/MODULO%202/1.%20Estado%20Anal&#237;tico%20de%20Ingresos%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IF%203-2021/CUENTA%20PUBLICA%202020/MODULO%202/2.%20Estado%20Anal&#237;tico%20del%20Ejercicio%20del%20Presupuesto%20de%20Egresos%20Clasificaci&#243;n%20por%20Objeto%20del%20Gast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IF%203-2021/CUENTA%20PUBLICA%202020/MODULO%202/7.%20Estado%20Anal&#237;tico%20del%20Ejercicio%20del%20Presupuesto%20de%20Egresos%20Clasificaci&#243;n%20Econ&#243;mic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IF%203-2021/CUENTA%20PUBLICA%202020/MODULO%202/8.%20Estado%20Anal&#237;tico%20del%20Ejercicio%20del%20Presupuesto%20de%20Egresos%20Clasificaci&#243;n%20Administrativ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IF%203-2021/CUENTA%20PUBLICA%202020/MODULO%202/9.%20Estado%20Anal&#237;tico%20del%20Ejercicio%20Presupuestal%20de%20Egresos%20Clasificaci&#243;n%20Funcio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AI_TXT"/>
      <sheetName val="1"/>
    </sheetNames>
    <definedNames>
      <definedName name="A_2017"/>
    </definedNames>
    <sheetDataSet>
      <sheetData sheetId="0"/>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AEPE_TXT"/>
    </sheetNames>
    <definedNames>
      <definedName name="A_2017"/>
    </defined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7"/>
    </sheetNames>
    <definedNames>
      <definedName name="A_2017"/>
    </defined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8"/>
    </sheetNames>
    <definedNames>
      <definedName name="A_2017"/>
    </defined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9"/>
    </sheetNames>
    <definedNames>
      <definedName name="A_2017"/>
    </definedNames>
    <sheetDataSet>
      <sheetData sheetId="0"/>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458"/>
  <sheetViews>
    <sheetView view="pageBreakPreview" zoomScale="98" zoomScaleNormal="100" zoomScaleSheetLayoutView="98" workbookViewId="0">
      <selection activeCell="N466" sqref="N466"/>
    </sheetView>
  </sheetViews>
  <sheetFormatPr baseColWidth="10" defaultRowHeight="15"/>
  <cols>
    <col min="1" max="1" width="2.140625" customWidth="1"/>
    <col min="2" max="2" width="5.85546875" customWidth="1"/>
    <col min="3" max="3" width="6.85546875" customWidth="1"/>
    <col min="4" max="4" width="3.5703125" customWidth="1"/>
    <col min="5" max="5" width="3.85546875" customWidth="1"/>
    <col min="6" max="6" width="4" customWidth="1"/>
    <col min="7" max="7" width="32.85546875" customWidth="1"/>
    <col min="8" max="8" width="16.7109375" customWidth="1"/>
    <col min="9" max="9" width="18.85546875" customWidth="1"/>
    <col min="10" max="10" width="18" customWidth="1"/>
    <col min="11" max="12" width="17.140625" customWidth="1"/>
    <col min="13" max="13" width="17.42578125" customWidth="1"/>
    <col min="14" max="14" width="18.85546875" customWidth="1"/>
  </cols>
  <sheetData>
    <row r="1" spans="2:14" ht="9" customHeight="1" thickBot="1"/>
    <row r="2" spans="2:14" ht="35.25" customHeight="1" thickTop="1">
      <c r="B2" s="487" t="s">
        <v>0</v>
      </c>
      <c r="C2" s="488"/>
      <c r="D2" s="488"/>
      <c r="E2" s="488"/>
      <c r="F2" s="488"/>
      <c r="G2" s="488"/>
      <c r="H2" s="488"/>
      <c r="I2" s="488"/>
      <c r="J2" s="488"/>
      <c r="K2" s="488"/>
      <c r="L2" s="488"/>
      <c r="M2" s="488"/>
      <c r="N2" s="489"/>
    </row>
    <row r="3" spans="2:14" ht="18">
      <c r="B3" s="490" t="s">
        <v>1</v>
      </c>
      <c r="C3" s="491"/>
      <c r="D3" s="491"/>
      <c r="E3" s="491"/>
      <c r="F3" s="491"/>
      <c r="G3" s="491"/>
      <c r="H3" s="491"/>
      <c r="I3" s="491"/>
      <c r="J3" s="491"/>
      <c r="K3" s="491"/>
      <c r="L3" s="491"/>
      <c r="M3" s="491"/>
      <c r="N3" s="492"/>
    </row>
    <row r="4" spans="2:14" ht="18">
      <c r="B4" s="1"/>
      <c r="C4" s="2"/>
      <c r="D4" s="2"/>
      <c r="E4" s="2"/>
      <c r="F4" s="2"/>
      <c r="G4" s="3"/>
      <c r="H4" s="4"/>
      <c r="I4" s="4"/>
      <c r="J4" s="4"/>
      <c r="K4" s="4"/>
      <c r="L4" s="4"/>
      <c r="M4" s="4"/>
      <c r="N4" s="5"/>
    </row>
    <row r="5" spans="2:14">
      <c r="B5" s="493" t="s">
        <v>2</v>
      </c>
      <c r="C5" s="494"/>
      <c r="D5" s="494"/>
      <c r="E5" s="494"/>
      <c r="F5" s="494"/>
      <c r="G5" s="494"/>
      <c r="H5" s="494"/>
      <c r="I5" s="6"/>
      <c r="J5" s="6"/>
      <c r="K5" s="6"/>
      <c r="L5" s="7"/>
      <c r="M5" s="8"/>
      <c r="N5" s="9" t="s">
        <v>3</v>
      </c>
    </row>
    <row r="6" spans="2:14" ht="15.75" thickBot="1">
      <c r="B6" s="10"/>
      <c r="C6" s="495"/>
      <c r="D6" s="495"/>
      <c r="E6" s="495"/>
      <c r="F6" s="495"/>
      <c r="G6" s="495"/>
      <c r="H6" s="495"/>
      <c r="I6" s="495"/>
      <c r="J6" s="495"/>
      <c r="K6" s="495"/>
      <c r="L6" s="495"/>
      <c r="M6" s="495"/>
      <c r="N6" s="496"/>
    </row>
    <row r="7" spans="2:14" ht="16.5" thickTop="1" thickBot="1">
      <c r="B7" s="11"/>
      <c r="C7" s="11"/>
      <c r="D7" s="11"/>
      <c r="E7" s="12"/>
      <c r="F7" s="12"/>
      <c r="G7" s="13"/>
      <c r="H7" s="14"/>
      <c r="I7" s="14"/>
      <c r="J7" s="14"/>
      <c r="K7" s="14"/>
      <c r="L7" s="15"/>
      <c r="M7" s="16"/>
      <c r="N7" s="16"/>
    </row>
    <row r="8" spans="2:14" ht="15.75" thickTop="1">
      <c r="B8" s="497" t="s">
        <v>4</v>
      </c>
      <c r="C8" s="498"/>
      <c r="D8" s="498"/>
      <c r="E8" s="498"/>
      <c r="F8" s="499"/>
      <c r="G8" s="506" t="s">
        <v>5</v>
      </c>
      <c r="H8" s="509" t="s">
        <v>6</v>
      </c>
      <c r="I8" s="510"/>
      <c r="J8" s="510"/>
      <c r="K8" s="510"/>
      <c r="L8" s="511"/>
      <c r="M8" s="512" t="s">
        <v>7</v>
      </c>
      <c r="N8" s="515" t="s">
        <v>8</v>
      </c>
    </row>
    <row r="9" spans="2:14">
      <c r="B9" s="500"/>
      <c r="C9" s="501"/>
      <c r="D9" s="501"/>
      <c r="E9" s="501"/>
      <c r="F9" s="502"/>
      <c r="G9" s="507"/>
      <c r="H9" s="518" t="s">
        <v>9</v>
      </c>
      <c r="I9" s="518" t="s">
        <v>10</v>
      </c>
      <c r="J9" s="518" t="s">
        <v>11</v>
      </c>
      <c r="K9" s="518" t="s">
        <v>12</v>
      </c>
      <c r="L9" s="518" t="s">
        <v>13</v>
      </c>
      <c r="M9" s="513"/>
      <c r="N9" s="516"/>
    </row>
    <row r="10" spans="2:14" ht="15.75" thickBot="1">
      <c r="B10" s="503"/>
      <c r="C10" s="504"/>
      <c r="D10" s="504"/>
      <c r="E10" s="504"/>
      <c r="F10" s="505"/>
      <c r="G10" s="508"/>
      <c r="H10" s="519"/>
      <c r="I10" s="519"/>
      <c r="J10" s="519"/>
      <c r="K10" s="519"/>
      <c r="L10" s="519"/>
      <c r="M10" s="514"/>
      <c r="N10" s="517"/>
    </row>
    <row r="11" spans="2:14" ht="15.75" thickTop="1">
      <c r="B11" s="29">
        <v>8110</v>
      </c>
      <c r="C11" s="30">
        <v>4000</v>
      </c>
      <c r="D11" s="30"/>
      <c r="E11" s="30"/>
      <c r="F11" s="30"/>
      <c r="G11" s="31" t="s">
        <v>14</v>
      </c>
      <c r="H11" s="32">
        <v>6490017</v>
      </c>
      <c r="I11" s="32">
        <v>0</v>
      </c>
      <c r="J11" s="32">
        <f t="shared" ref="J11:J74" si="0">H11+I11</f>
        <v>6490017</v>
      </c>
      <c r="K11" s="32">
        <v>0</v>
      </c>
      <c r="L11" s="32">
        <v>5759957.8499999996</v>
      </c>
      <c r="M11" s="32">
        <f t="shared" ref="M11:M74" si="1">IFERROR(L11/J11*100,0)</f>
        <v>88.751044103582473</v>
      </c>
      <c r="N11" s="33">
        <f t="shared" ref="N11:N74" si="2">L11-J11</f>
        <v>-730059.15000000037</v>
      </c>
    </row>
    <row r="12" spans="2:14">
      <c r="B12" s="29">
        <v>8110</v>
      </c>
      <c r="C12" s="30">
        <v>4100</v>
      </c>
      <c r="D12" s="30"/>
      <c r="E12" s="30"/>
      <c r="F12" s="30"/>
      <c r="G12" s="31" t="s">
        <v>15</v>
      </c>
      <c r="H12" s="32">
        <v>293648.03999999998</v>
      </c>
      <c r="I12" s="32">
        <v>0</v>
      </c>
      <c r="J12" s="32">
        <f t="shared" si="0"/>
        <v>293648.03999999998</v>
      </c>
      <c r="K12" s="32">
        <v>0</v>
      </c>
      <c r="L12" s="32">
        <v>193203.5</v>
      </c>
      <c r="M12" s="32">
        <f t="shared" si="1"/>
        <v>65.79424129648541</v>
      </c>
      <c r="N12" s="33">
        <f t="shared" si="2"/>
        <v>-100444.53999999998</v>
      </c>
    </row>
    <row r="13" spans="2:14">
      <c r="B13" s="29">
        <v>8110</v>
      </c>
      <c r="C13" s="30">
        <v>4110</v>
      </c>
      <c r="D13" s="30"/>
      <c r="E13" s="30"/>
      <c r="F13" s="30"/>
      <c r="G13" s="31" t="s">
        <v>16</v>
      </c>
      <c r="H13" s="32">
        <v>0</v>
      </c>
      <c r="I13" s="32">
        <v>0</v>
      </c>
      <c r="J13" s="32">
        <f t="shared" si="0"/>
        <v>0</v>
      </c>
      <c r="K13" s="32">
        <v>0</v>
      </c>
      <c r="L13" s="32">
        <v>0</v>
      </c>
      <c r="M13" s="32">
        <f t="shared" si="1"/>
        <v>0</v>
      </c>
      <c r="N13" s="33">
        <f t="shared" si="2"/>
        <v>0</v>
      </c>
    </row>
    <row r="14" spans="2:14">
      <c r="B14" s="29">
        <v>8110</v>
      </c>
      <c r="C14" s="30">
        <v>4111</v>
      </c>
      <c r="D14" s="30"/>
      <c r="E14" s="30"/>
      <c r="F14" s="30"/>
      <c r="G14" s="31" t="s">
        <v>17</v>
      </c>
      <c r="H14" s="32">
        <v>0</v>
      </c>
      <c r="I14" s="32">
        <v>0</v>
      </c>
      <c r="J14" s="32">
        <f t="shared" si="0"/>
        <v>0</v>
      </c>
      <c r="K14" s="32">
        <v>0</v>
      </c>
      <c r="L14" s="32">
        <v>0</v>
      </c>
      <c r="M14" s="32">
        <f t="shared" si="1"/>
        <v>0</v>
      </c>
      <c r="N14" s="33">
        <f t="shared" si="2"/>
        <v>0</v>
      </c>
    </row>
    <row r="15" spans="2:14">
      <c r="B15" s="34">
        <v>8110</v>
      </c>
      <c r="C15" s="35">
        <v>4111</v>
      </c>
      <c r="D15" s="35">
        <v>1</v>
      </c>
      <c r="E15" s="35"/>
      <c r="F15" s="35"/>
      <c r="G15" s="36" t="s">
        <v>17</v>
      </c>
      <c r="H15" s="37">
        <v>0</v>
      </c>
      <c r="I15" s="37">
        <v>0</v>
      </c>
      <c r="J15" s="32">
        <f t="shared" si="0"/>
        <v>0</v>
      </c>
      <c r="K15" s="37">
        <v>0</v>
      </c>
      <c r="L15" s="37">
        <v>0</v>
      </c>
      <c r="M15" s="32">
        <f t="shared" si="1"/>
        <v>0</v>
      </c>
      <c r="N15" s="33">
        <f t="shared" si="2"/>
        <v>0</v>
      </c>
    </row>
    <row r="16" spans="2:14">
      <c r="B16" s="34">
        <v>8110</v>
      </c>
      <c r="C16" s="35">
        <v>4111</v>
      </c>
      <c r="D16" s="35">
        <v>1</v>
      </c>
      <c r="E16" s="35">
        <v>1</v>
      </c>
      <c r="F16" s="35"/>
      <c r="G16" s="36" t="s">
        <v>17</v>
      </c>
      <c r="H16" s="37">
        <v>0</v>
      </c>
      <c r="I16" s="37">
        <v>0</v>
      </c>
      <c r="J16" s="32">
        <f t="shared" si="0"/>
        <v>0</v>
      </c>
      <c r="K16" s="37">
        <v>0</v>
      </c>
      <c r="L16" s="37">
        <v>0</v>
      </c>
      <c r="M16" s="32">
        <f t="shared" si="1"/>
        <v>0</v>
      </c>
      <c r="N16" s="33">
        <f t="shared" si="2"/>
        <v>0</v>
      </c>
    </row>
    <row r="17" spans="2:14">
      <c r="B17" s="38">
        <v>8110</v>
      </c>
      <c r="C17" s="39">
        <v>4111</v>
      </c>
      <c r="D17" s="39">
        <v>1</v>
      </c>
      <c r="E17" s="39">
        <v>1</v>
      </c>
      <c r="F17" s="39">
        <v>1</v>
      </c>
      <c r="G17" s="40" t="s">
        <v>17</v>
      </c>
      <c r="H17" s="41">
        <v>0</v>
      </c>
      <c r="I17" s="41">
        <v>0</v>
      </c>
      <c r="J17" s="41">
        <f t="shared" si="0"/>
        <v>0</v>
      </c>
      <c r="K17" s="41">
        <v>0</v>
      </c>
      <c r="L17" s="41">
        <v>0</v>
      </c>
      <c r="M17" s="41">
        <f t="shared" si="1"/>
        <v>0</v>
      </c>
      <c r="N17" s="42">
        <f t="shared" si="2"/>
        <v>0</v>
      </c>
    </row>
    <row r="18" spans="2:14">
      <c r="B18" s="29">
        <v>8110</v>
      </c>
      <c r="C18" s="30">
        <v>4112</v>
      </c>
      <c r="D18" s="30"/>
      <c r="E18" s="30"/>
      <c r="F18" s="30"/>
      <c r="G18" s="31" t="s">
        <v>18</v>
      </c>
      <c r="H18" s="32">
        <v>0</v>
      </c>
      <c r="I18" s="32">
        <v>0</v>
      </c>
      <c r="J18" s="32">
        <f t="shared" si="0"/>
        <v>0</v>
      </c>
      <c r="K18" s="32">
        <v>0</v>
      </c>
      <c r="L18" s="32">
        <v>0</v>
      </c>
      <c r="M18" s="32">
        <f t="shared" si="1"/>
        <v>0</v>
      </c>
      <c r="N18" s="33">
        <f t="shared" si="2"/>
        <v>0</v>
      </c>
    </row>
    <row r="19" spans="2:14">
      <c r="B19" s="34">
        <v>8110</v>
      </c>
      <c r="C19" s="35">
        <v>4112</v>
      </c>
      <c r="D19" s="35">
        <v>1</v>
      </c>
      <c r="E19" s="35"/>
      <c r="F19" s="35"/>
      <c r="G19" s="36" t="s">
        <v>18</v>
      </c>
      <c r="H19" s="37">
        <v>0</v>
      </c>
      <c r="I19" s="37">
        <v>0</v>
      </c>
      <c r="J19" s="32">
        <f t="shared" si="0"/>
        <v>0</v>
      </c>
      <c r="K19" s="37">
        <v>0</v>
      </c>
      <c r="L19" s="37">
        <v>0</v>
      </c>
      <c r="M19" s="32">
        <f t="shared" si="1"/>
        <v>0</v>
      </c>
      <c r="N19" s="33">
        <f t="shared" si="2"/>
        <v>0</v>
      </c>
    </row>
    <row r="20" spans="2:14">
      <c r="B20" s="34">
        <v>8110</v>
      </c>
      <c r="C20" s="35">
        <v>4112</v>
      </c>
      <c r="D20" s="35">
        <v>1</v>
      </c>
      <c r="E20" s="35">
        <v>1</v>
      </c>
      <c r="F20" s="35"/>
      <c r="G20" s="36" t="s">
        <v>18</v>
      </c>
      <c r="H20" s="37">
        <v>0</v>
      </c>
      <c r="I20" s="37">
        <v>0</v>
      </c>
      <c r="J20" s="32">
        <f t="shared" si="0"/>
        <v>0</v>
      </c>
      <c r="K20" s="37">
        <v>0</v>
      </c>
      <c r="L20" s="37">
        <v>0</v>
      </c>
      <c r="M20" s="32">
        <f t="shared" si="1"/>
        <v>0</v>
      </c>
      <c r="N20" s="33">
        <f t="shared" si="2"/>
        <v>0</v>
      </c>
    </row>
    <row r="21" spans="2:14">
      <c r="B21" s="38">
        <v>8110</v>
      </c>
      <c r="C21" s="39">
        <v>4112</v>
      </c>
      <c r="D21" s="39">
        <v>1</v>
      </c>
      <c r="E21" s="39">
        <v>1</v>
      </c>
      <c r="F21" s="39">
        <v>1</v>
      </c>
      <c r="G21" s="40" t="s">
        <v>19</v>
      </c>
      <c r="H21" s="41">
        <v>0</v>
      </c>
      <c r="I21" s="41">
        <v>0</v>
      </c>
      <c r="J21" s="41">
        <f t="shared" si="0"/>
        <v>0</v>
      </c>
      <c r="K21" s="41">
        <v>0</v>
      </c>
      <c r="L21" s="41">
        <v>0</v>
      </c>
      <c r="M21" s="41">
        <f t="shared" si="1"/>
        <v>0</v>
      </c>
      <c r="N21" s="42">
        <f t="shared" si="2"/>
        <v>0</v>
      </c>
    </row>
    <row r="22" spans="2:14" ht="36">
      <c r="B22" s="38">
        <v>8110</v>
      </c>
      <c r="C22" s="39">
        <v>4112</v>
      </c>
      <c r="D22" s="39">
        <v>1</v>
      </c>
      <c r="E22" s="39">
        <v>1</v>
      </c>
      <c r="F22" s="39">
        <v>2</v>
      </c>
      <c r="G22" s="40" t="s">
        <v>20</v>
      </c>
      <c r="H22" s="41">
        <v>0</v>
      </c>
      <c r="I22" s="41">
        <v>0</v>
      </c>
      <c r="J22" s="41">
        <f t="shared" si="0"/>
        <v>0</v>
      </c>
      <c r="K22" s="41">
        <v>0</v>
      </c>
      <c r="L22" s="41">
        <v>0</v>
      </c>
      <c r="M22" s="41">
        <f t="shared" si="1"/>
        <v>0</v>
      </c>
      <c r="N22" s="42">
        <f t="shared" si="2"/>
        <v>0</v>
      </c>
    </row>
    <row r="23" spans="2:14">
      <c r="B23" s="38">
        <v>8110</v>
      </c>
      <c r="C23" s="39">
        <v>4112</v>
      </c>
      <c r="D23" s="39">
        <v>1</v>
      </c>
      <c r="E23" s="39">
        <v>1</v>
      </c>
      <c r="F23" s="39">
        <v>3</v>
      </c>
      <c r="G23" s="40" t="s">
        <v>21</v>
      </c>
      <c r="H23" s="41">
        <v>0</v>
      </c>
      <c r="I23" s="41">
        <v>0</v>
      </c>
      <c r="J23" s="41">
        <f t="shared" si="0"/>
        <v>0</v>
      </c>
      <c r="K23" s="41">
        <v>0</v>
      </c>
      <c r="L23" s="41">
        <v>0</v>
      </c>
      <c r="M23" s="41">
        <f t="shared" si="1"/>
        <v>0</v>
      </c>
      <c r="N23" s="42">
        <f t="shared" si="2"/>
        <v>0</v>
      </c>
    </row>
    <row r="24" spans="2:14" ht="60" customHeight="1">
      <c r="B24" s="29">
        <v>8110</v>
      </c>
      <c r="C24" s="30">
        <v>4113</v>
      </c>
      <c r="D24" s="30"/>
      <c r="E24" s="30"/>
      <c r="F24" s="30"/>
      <c r="G24" s="31" t="s">
        <v>22</v>
      </c>
      <c r="H24" s="32">
        <v>0</v>
      </c>
      <c r="I24" s="32">
        <v>0</v>
      </c>
      <c r="J24" s="32">
        <f t="shared" si="0"/>
        <v>0</v>
      </c>
      <c r="K24" s="32">
        <v>0</v>
      </c>
      <c r="L24" s="32">
        <v>0</v>
      </c>
      <c r="M24" s="32">
        <f t="shared" si="1"/>
        <v>0</v>
      </c>
      <c r="N24" s="33">
        <f t="shared" si="2"/>
        <v>0</v>
      </c>
    </row>
    <row r="25" spans="2:14" ht="24">
      <c r="B25" s="34">
        <v>8110</v>
      </c>
      <c r="C25" s="35">
        <v>4113</v>
      </c>
      <c r="D25" s="35">
        <v>1</v>
      </c>
      <c r="E25" s="35"/>
      <c r="F25" s="35"/>
      <c r="G25" s="36" t="s">
        <v>22</v>
      </c>
      <c r="H25" s="37">
        <v>0</v>
      </c>
      <c r="I25" s="37">
        <v>0</v>
      </c>
      <c r="J25" s="32">
        <f t="shared" si="0"/>
        <v>0</v>
      </c>
      <c r="K25" s="37">
        <v>0</v>
      </c>
      <c r="L25" s="37">
        <v>0</v>
      </c>
      <c r="M25" s="32">
        <f t="shared" si="1"/>
        <v>0</v>
      </c>
      <c r="N25" s="33">
        <f t="shared" si="2"/>
        <v>0</v>
      </c>
    </row>
    <row r="26" spans="2:14" ht="24">
      <c r="B26" s="34">
        <v>8110</v>
      </c>
      <c r="C26" s="35">
        <v>4113</v>
      </c>
      <c r="D26" s="35">
        <v>1</v>
      </c>
      <c r="E26" s="35">
        <v>1</v>
      </c>
      <c r="F26" s="35"/>
      <c r="G26" s="36" t="s">
        <v>22</v>
      </c>
      <c r="H26" s="37">
        <v>0</v>
      </c>
      <c r="I26" s="37">
        <v>0</v>
      </c>
      <c r="J26" s="32">
        <f t="shared" si="0"/>
        <v>0</v>
      </c>
      <c r="K26" s="37">
        <v>0</v>
      </c>
      <c r="L26" s="37">
        <v>0</v>
      </c>
      <c r="M26" s="32">
        <f t="shared" si="1"/>
        <v>0</v>
      </c>
      <c r="N26" s="33">
        <f t="shared" si="2"/>
        <v>0</v>
      </c>
    </row>
    <row r="27" spans="2:14" ht="24">
      <c r="B27" s="38">
        <v>8110</v>
      </c>
      <c r="C27" s="39">
        <v>4113</v>
      </c>
      <c r="D27" s="39">
        <v>1</v>
      </c>
      <c r="E27" s="39">
        <v>1</v>
      </c>
      <c r="F27" s="39">
        <v>1</v>
      </c>
      <c r="G27" s="40" t="s">
        <v>22</v>
      </c>
      <c r="H27" s="41">
        <v>0</v>
      </c>
      <c r="I27" s="41">
        <v>0</v>
      </c>
      <c r="J27" s="41">
        <f t="shared" si="0"/>
        <v>0</v>
      </c>
      <c r="K27" s="41">
        <v>0</v>
      </c>
      <c r="L27" s="41">
        <v>0</v>
      </c>
      <c r="M27" s="41">
        <f t="shared" si="1"/>
        <v>0</v>
      </c>
      <c r="N27" s="42">
        <f t="shared" si="2"/>
        <v>0</v>
      </c>
    </row>
    <row r="28" spans="2:14">
      <c r="B28" s="29">
        <v>8110</v>
      </c>
      <c r="C28" s="30">
        <v>4114</v>
      </c>
      <c r="D28" s="30"/>
      <c r="E28" s="30"/>
      <c r="F28" s="30"/>
      <c r="G28" s="31" t="s">
        <v>23</v>
      </c>
      <c r="H28" s="32">
        <v>0</v>
      </c>
      <c r="I28" s="32">
        <v>0</v>
      </c>
      <c r="J28" s="32">
        <f t="shared" si="0"/>
        <v>0</v>
      </c>
      <c r="K28" s="32">
        <v>0</v>
      </c>
      <c r="L28" s="32">
        <v>0</v>
      </c>
      <c r="M28" s="32">
        <f t="shared" si="1"/>
        <v>0</v>
      </c>
      <c r="N28" s="33">
        <f t="shared" si="2"/>
        <v>0</v>
      </c>
    </row>
    <row r="29" spans="2:14">
      <c r="B29" s="34">
        <v>8110</v>
      </c>
      <c r="C29" s="35">
        <v>4114</v>
      </c>
      <c r="D29" s="35">
        <v>1</v>
      </c>
      <c r="E29" s="35"/>
      <c r="F29" s="35"/>
      <c r="G29" s="36" t="s">
        <v>23</v>
      </c>
      <c r="H29" s="37">
        <v>0</v>
      </c>
      <c r="I29" s="37">
        <v>0</v>
      </c>
      <c r="J29" s="32">
        <f t="shared" si="0"/>
        <v>0</v>
      </c>
      <c r="K29" s="37">
        <v>0</v>
      </c>
      <c r="L29" s="37">
        <v>0</v>
      </c>
      <c r="M29" s="32">
        <f t="shared" si="1"/>
        <v>0</v>
      </c>
      <c r="N29" s="33">
        <f t="shared" si="2"/>
        <v>0</v>
      </c>
    </row>
    <row r="30" spans="2:14">
      <c r="B30" s="34">
        <v>8110</v>
      </c>
      <c r="C30" s="35">
        <v>4114</v>
      </c>
      <c r="D30" s="35">
        <v>1</v>
      </c>
      <c r="E30" s="35">
        <v>1</v>
      </c>
      <c r="F30" s="35"/>
      <c r="G30" s="36" t="s">
        <v>23</v>
      </c>
      <c r="H30" s="37">
        <v>0</v>
      </c>
      <c r="I30" s="37">
        <v>0</v>
      </c>
      <c r="J30" s="32">
        <f t="shared" si="0"/>
        <v>0</v>
      </c>
      <c r="K30" s="37">
        <v>0</v>
      </c>
      <c r="L30" s="37">
        <v>0</v>
      </c>
      <c r="M30" s="32">
        <f t="shared" si="1"/>
        <v>0</v>
      </c>
      <c r="N30" s="33">
        <f t="shared" si="2"/>
        <v>0</v>
      </c>
    </row>
    <row r="31" spans="2:14">
      <c r="B31" s="38">
        <v>8110</v>
      </c>
      <c r="C31" s="39">
        <v>4114</v>
      </c>
      <c r="D31" s="39">
        <v>1</v>
      </c>
      <c r="E31" s="39">
        <v>1</v>
      </c>
      <c r="F31" s="39">
        <v>1</v>
      </c>
      <c r="G31" s="40" t="s">
        <v>23</v>
      </c>
      <c r="H31" s="41">
        <v>0</v>
      </c>
      <c r="I31" s="41">
        <v>0</v>
      </c>
      <c r="J31" s="41">
        <f t="shared" si="0"/>
        <v>0</v>
      </c>
      <c r="K31" s="41">
        <v>0</v>
      </c>
      <c r="L31" s="41">
        <v>0</v>
      </c>
      <c r="M31" s="41">
        <f t="shared" si="1"/>
        <v>0</v>
      </c>
      <c r="N31" s="42">
        <f t="shared" si="2"/>
        <v>0</v>
      </c>
    </row>
    <row r="32" spans="2:14">
      <c r="B32" s="29">
        <v>8110</v>
      </c>
      <c r="C32" s="30">
        <v>4115</v>
      </c>
      <c r="D32" s="30"/>
      <c r="E32" s="30"/>
      <c r="F32" s="30"/>
      <c r="G32" s="31" t="s">
        <v>24</v>
      </c>
      <c r="H32" s="32">
        <v>0</v>
      </c>
      <c r="I32" s="32">
        <v>0</v>
      </c>
      <c r="J32" s="32">
        <f t="shared" si="0"/>
        <v>0</v>
      </c>
      <c r="K32" s="32">
        <v>0</v>
      </c>
      <c r="L32" s="32">
        <v>0</v>
      </c>
      <c r="M32" s="32">
        <f t="shared" si="1"/>
        <v>0</v>
      </c>
      <c r="N32" s="33">
        <f t="shared" si="2"/>
        <v>0</v>
      </c>
    </row>
    <row r="33" spans="2:14" ht="24">
      <c r="B33" s="34">
        <v>8110</v>
      </c>
      <c r="C33" s="35">
        <v>4115</v>
      </c>
      <c r="D33" s="35">
        <v>1</v>
      </c>
      <c r="E33" s="35"/>
      <c r="F33" s="35"/>
      <c r="G33" s="36" t="s">
        <v>24</v>
      </c>
      <c r="H33" s="37">
        <v>0</v>
      </c>
      <c r="I33" s="37">
        <v>0</v>
      </c>
      <c r="J33" s="32">
        <f t="shared" si="0"/>
        <v>0</v>
      </c>
      <c r="K33" s="37">
        <v>0</v>
      </c>
      <c r="L33" s="37">
        <v>0</v>
      </c>
      <c r="M33" s="32">
        <f t="shared" si="1"/>
        <v>0</v>
      </c>
      <c r="N33" s="33">
        <f t="shared" si="2"/>
        <v>0</v>
      </c>
    </row>
    <row r="34" spans="2:14" ht="24">
      <c r="B34" s="34">
        <v>8110</v>
      </c>
      <c r="C34" s="35">
        <v>4115</v>
      </c>
      <c r="D34" s="35">
        <v>1</v>
      </c>
      <c r="E34" s="35">
        <v>1</v>
      </c>
      <c r="F34" s="35"/>
      <c r="G34" s="36" t="s">
        <v>24</v>
      </c>
      <c r="H34" s="37">
        <v>0</v>
      </c>
      <c r="I34" s="37">
        <v>0</v>
      </c>
      <c r="J34" s="32">
        <f t="shared" si="0"/>
        <v>0</v>
      </c>
      <c r="K34" s="37">
        <v>0</v>
      </c>
      <c r="L34" s="37">
        <v>0</v>
      </c>
      <c r="M34" s="32">
        <f t="shared" si="1"/>
        <v>0</v>
      </c>
      <c r="N34" s="33">
        <f t="shared" si="2"/>
        <v>0</v>
      </c>
    </row>
    <row r="35" spans="2:14" ht="24">
      <c r="B35" s="38">
        <v>8110</v>
      </c>
      <c r="C35" s="39">
        <v>4115</v>
      </c>
      <c r="D35" s="39">
        <v>1</v>
      </c>
      <c r="E35" s="39">
        <v>1</v>
      </c>
      <c r="F35" s="39">
        <v>1</v>
      </c>
      <c r="G35" s="40" t="s">
        <v>24</v>
      </c>
      <c r="H35" s="41">
        <v>0</v>
      </c>
      <c r="I35" s="41">
        <v>0</v>
      </c>
      <c r="J35" s="41">
        <f t="shared" si="0"/>
        <v>0</v>
      </c>
      <c r="K35" s="41">
        <v>0</v>
      </c>
      <c r="L35" s="41">
        <v>0</v>
      </c>
      <c r="M35" s="41">
        <f t="shared" si="1"/>
        <v>0</v>
      </c>
      <c r="N35" s="42">
        <f t="shared" si="2"/>
        <v>0</v>
      </c>
    </row>
    <row r="36" spans="2:14">
      <c r="B36" s="29">
        <v>8110</v>
      </c>
      <c r="C36" s="30">
        <v>4116</v>
      </c>
      <c r="D36" s="30"/>
      <c r="E36" s="30"/>
      <c r="F36" s="30"/>
      <c r="G36" s="31" t="s">
        <v>25</v>
      </c>
      <c r="H36" s="32">
        <v>0</v>
      </c>
      <c r="I36" s="32">
        <v>0</v>
      </c>
      <c r="J36" s="32">
        <f t="shared" si="0"/>
        <v>0</v>
      </c>
      <c r="K36" s="32">
        <v>0</v>
      </c>
      <c r="L36" s="32">
        <v>0</v>
      </c>
      <c r="M36" s="32">
        <f t="shared" si="1"/>
        <v>0</v>
      </c>
      <c r="N36" s="33">
        <f t="shared" si="2"/>
        <v>0</v>
      </c>
    </row>
    <row r="37" spans="2:14">
      <c r="B37" s="34">
        <v>8110</v>
      </c>
      <c r="C37" s="35">
        <v>4116</v>
      </c>
      <c r="D37" s="35">
        <v>1</v>
      </c>
      <c r="E37" s="35"/>
      <c r="F37" s="35"/>
      <c r="G37" s="36" t="s">
        <v>25</v>
      </c>
      <c r="H37" s="37">
        <v>0</v>
      </c>
      <c r="I37" s="37">
        <v>0</v>
      </c>
      <c r="J37" s="32">
        <f t="shared" si="0"/>
        <v>0</v>
      </c>
      <c r="K37" s="37">
        <v>0</v>
      </c>
      <c r="L37" s="37">
        <v>0</v>
      </c>
      <c r="M37" s="32">
        <f t="shared" si="1"/>
        <v>0</v>
      </c>
      <c r="N37" s="33">
        <f t="shared" si="2"/>
        <v>0</v>
      </c>
    </row>
    <row r="38" spans="2:14">
      <c r="B38" s="34">
        <v>8110</v>
      </c>
      <c r="C38" s="35">
        <v>4116</v>
      </c>
      <c r="D38" s="35">
        <v>1</v>
      </c>
      <c r="E38" s="35">
        <v>1</v>
      </c>
      <c r="F38" s="35"/>
      <c r="G38" s="36" t="s">
        <v>25</v>
      </c>
      <c r="H38" s="37">
        <v>0</v>
      </c>
      <c r="I38" s="37">
        <v>0</v>
      </c>
      <c r="J38" s="32">
        <f t="shared" si="0"/>
        <v>0</v>
      </c>
      <c r="K38" s="37">
        <v>0</v>
      </c>
      <c r="L38" s="37">
        <v>0</v>
      </c>
      <c r="M38" s="32">
        <f t="shared" si="1"/>
        <v>0</v>
      </c>
      <c r="N38" s="33">
        <f t="shared" si="2"/>
        <v>0</v>
      </c>
    </row>
    <row r="39" spans="2:14">
      <c r="B39" s="38">
        <v>8110</v>
      </c>
      <c r="C39" s="39">
        <v>4116</v>
      </c>
      <c r="D39" s="39">
        <v>1</v>
      </c>
      <c r="E39" s="39">
        <v>1</v>
      </c>
      <c r="F39" s="39">
        <v>1</v>
      </c>
      <c r="G39" s="40" t="s">
        <v>25</v>
      </c>
      <c r="H39" s="41">
        <v>0</v>
      </c>
      <c r="I39" s="41">
        <v>0</v>
      </c>
      <c r="J39" s="41">
        <f t="shared" si="0"/>
        <v>0</v>
      </c>
      <c r="K39" s="41">
        <v>0</v>
      </c>
      <c r="L39" s="41">
        <v>0</v>
      </c>
      <c r="M39" s="41">
        <f t="shared" si="1"/>
        <v>0</v>
      </c>
      <c r="N39" s="42">
        <f t="shared" si="2"/>
        <v>0</v>
      </c>
    </row>
    <row r="40" spans="2:14">
      <c r="B40" s="29">
        <v>8110</v>
      </c>
      <c r="C40" s="30">
        <v>4117</v>
      </c>
      <c r="D40" s="30"/>
      <c r="E40" s="30"/>
      <c r="F40" s="30"/>
      <c r="G40" s="31" t="s">
        <v>26</v>
      </c>
      <c r="H40" s="32">
        <v>0</v>
      </c>
      <c r="I40" s="32">
        <v>0</v>
      </c>
      <c r="J40" s="32">
        <f t="shared" si="0"/>
        <v>0</v>
      </c>
      <c r="K40" s="32">
        <v>0</v>
      </c>
      <c r="L40" s="32">
        <v>0</v>
      </c>
      <c r="M40" s="32">
        <f t="shared" si="1"/>
        <v>0</v>
      </c>
      <c r="N40" s="33">
        <f t="shared" si="2"/>
        <v>0</v>
      </c>
    </row>
    <row r="41" spans="2:14">
      <c r="B41" s="34">
        <v>8110</v>
      </c>
      <c r="C41" s="35">
        <v>4117</v>
      </c>
      <c r="D41" s="35">
        <v>1</v>
      </c>
      <c r="E41" s="35"/>
      <c r="F41" s="35"/>
      <c r="G41" s="36" t="s">
        <v>26</v>
      </c>
      <c r="H41" s="37">
        <v>0</v>
      </c>
      <c r="I41" s="37">
        <v>0</v>
      </c>
      <c r="J41" s="32">
        <f t="shared" si="0"/>
        <v>0</v>
      </c>
      <c r="K41" s="37">
        <v>0</v>
      </c>
      <c r="L41" s="37">
        <v>0</v>
      </c>
      <c r="M41" s="32">
        <f t="shared" si="1"/>
        <v>0</v>
      </c>
      <c r="N41" s="33">
        <f t="shared" si="2"/>
        <v>0</v>
      </c>
    </row>
    <row r="42" spans="2:14">
      <c r="B42" s="34">
        <v>8110</v>
      </c>
      <c r="C42" s="35">
        <v>4117</v>
      </c>
      <c r="D42" s="35">
        <v>1</v>
      </c>
      <c r="E42" s="35">
        <v>1</v>
      </c>
      <c r="F42" s="35"/>
      <c r="G42" s="36" t="s">
        <v>26</v>
      </c>
      <c r="H42" s="37">
        <v>0</v>
      </c>
      <c r="I42" s="37">
        <v>0</v>
      </c>
      <c r="J42" s="32">
        <f t="shared" si="0"/>
        <v>0</v>
      </c>
      <c r="K42" s="37">
        <v>0</v>
      </c>
      <c r="L42" s="37">
        <v>0</v>
      </c>
      <c r="M42" s="32">
        <f t="shared" si="1"/>
        <v>0</v>
      </c>
      <c r="N42" s="33">
        <f t="shared" si="2"/>
        <v>0</v>
      </c>
    </row>
    <row r="43" spans="2:14">
      <c r="B43" s="38">
        <v>8110</v>
      </c>
      <c r="C43" s="39">
        <v>4117</v>
      </c>
      <c r="D43" s="39">
        <v>1</v>
      </c>
      <c r="E43" s="39">
        <v>1</v>
      </c>
      <c r="F43" s="39">
        <v>1</v>
      </c>
      <c r="G43" s="40" t="s">
        <v>27</v>
      </c>
      <c r="H43" s="41">
        <v>0</v>
      </c>
      <c r="I43" s="41">
        <v>0</v>
      </c>
      <c r="J43" s="41">
        <f t="shared" si="0"/>
        <v>0</v>
      </c>
      <c r="K43" s="41">
        <v>0</v>
      </c>
      <c r="L43" s="41">
        <v>0</v>
      </c>
      <c r="M43" s="41">
        <f t="shared" si="1"/>
        <v>0</v>
      </c>
      <c r="N43" s="42">
        <f t="shared" si="2"/>
        <v>0</v>
      </c>
    </row>
    <row r="44" spans="2:14">
      <c r="B44" s="38">
        <v>8110</v>
      </c>
      <c r="C44" s="39">
        <v>4117</v>
      </c>
      <c r="D44" s="39">
        <v>1</v>
      </c>
      <c r="E44" s="39">
        <v>1</v>
      </c>
      <c r="F44" s="39">
        <v>2</v>
      </c>
      <c r="G44" s="40" t="s">
        <v>28</v>
      </c>
      <c r="H44" s="41">
        <v>0</v>
      </c>
      <c r="I44" s="41">
        <v>0</v>
      </c>
      <c r="J44" s="41">
        <f t="shared" si="0"/>
        <v>0</v>
      </c>
      <c r="K44" s="41">
        <v>0</v>
      </c>
      <c r="L44" s="41">
        <v>0</v>
      </c>
      <c r="M44" s="41">
        <f t="shared" si="1"/>
        <v>0</v>
      </c>
      <c r="N44" s="42">
        <f t="shared" si="2"/>
        <v>0</v>
      </c>
    </row>
    <row r="45" spans="2:14">
      <c r="B45" s="38">
        <v>8110</v>
      </c>
      <c r="C45" s="39">
        <v>4117</v>
      </c>
      <c r="D45" s="39">
        <v>1</v>
      </c>
      <c r="E45" s="39">
        <v>1</v>
      </c>
      <c r="F45" s="39">
        <v>3</v>
      </c>
      <c r="G45" s="40" t="s">
        <v>29</v>
      </c>
      <c r="H45" s="41">
        <v>0</v>
      </c>
      <c r="I45" s="41">
        <v>0</v>
      </c>
      <c r="J45" s="41">
        <f t="shared" si="0"/>
        <v>0</v>
      </c>
      <c r="K45" s="41">
        <v>0</v>
      </c>
      <c r="L45" s="41">
        <v>0</v>
      </c>
      <c r="M45" s="41">
        <f t="shared" si="1"/>
        <v>0</v>
      </c>
      <c r="N45" s="42">
        <f t="shared" si="2"/>
        <v>0</v>
      </c>
    </row>
    <row r="46" spans="2:14" ht="24">
      <c r="B46" s="38">
        <v>8110</v>
      </c>
      <c r="C46" s="39">
        <v>4117</v>
      </c>
      <c r="D46" s="39">
        <v>1</v>
      </c>
      <c r="E46" s="39">
        <v>1</v>
      </c>
      <c r="F46" s="39">
        <v>4</v>
      </c>
      <c r="G46" s="40" t="s">
        <v>30</v>
      </c>
      <c r="H46" s="41">
        <v>0</v>
      </c>
      <c r="I46" s="41">
        <v>0</v>
      </c>
      <c r="J46" s="41">
        <f t="shared" si="0"/>
        <v>0</v>
      </c>
      <c r="K46" s="41">
        <v>0</v>
      </c>
      <c r="L46" s="41">
        <v>0</v>
      </c>
      <c r="M46" s="41">
        <f t="shared" si="1"/>
        <v>0</v>
      </c>
      <c r="N46" s="42">
        <f t="shared" si="2"/>
        <v>0</v>
      </c>
    </row>
    <row r="47" spans="2:14" ht="48">
      <c r="B47" s="29">
        <v>8110</v>
      </c>
      <c r="C47" s="30">
        <v>4118</v>
      </c>
      <c r="D47" s="30"/>
      <c r="E47" s="30"/>
      <c r="F47" s="30"/>
      <c r="G47" s="31" t="s">
        <v>31</v>
      </c>
      <c r="H47" s="32">
        <v>0</v>
      </c>
      <c r="I47" s="32">
        <v>0</v>
      </c>
      <c r="J47" s="32">
        <f t="shared" si="0"/>
        <v>0</v>
      </c>
      <c r="K47" s="32">
        <v>0</v>
      </c>
      <c r="L47" s="32">
        <v>0</v>
      </c>
      <c r="M47" s="32">
        <f t="shared" si="1"/>
        <v>0</v>
      </c>
      <c r="N47" s="33">
        <f t="shared" si="2"/>
        <v>0</v>
      </c>
    </row>
    <row r="48" spans="2:14" ht="48">
      <c r="B48" s="34">
        <v>8110</v>
      </c>
      <c r="C48" s="35">
        <v>4118</v>
      </c>
      <c r="D48" s="35">
        <v>1</v>
      </c>
      <c r="E48" s="35"/>
      <c r="F48" s="35"/>
      <c r="G48" s="36" t="s">
        <v>32</v>
      </c>
      <c r="H48" s="37">
        <v>0</v>
      </c>
      <c r="I48" s="37">
        <v>0</v>
      </c>
      <c r="J48" s="32">
        <f t="shared" si="0"/>
        <v>0</v>
      </c>
      <c r="K48" s="37">
        <v>0</v>
      </c>
      <c r="L48" s="37">
        <v>0</v>
      </c>
      <c r="M48" s="32">
        <f t="shared" si="1"/>
        <v>0</v>
      </c>
      <c r="N48" s="33">
        <f t="shared" si="2"/>
        <v>0</v>
      </c>
    </row>
    <row r="49" spans="2:14" ht="48">
      <c r="B49" s="34">
        <v>8110</v>
      </c>
      <c r="C49" s="35">
        <v>4118</v>
      </c>
      <c r="D49" s="35">
        <v>1</v>
      </c>
      <c r="E49" s="35">
        <v>1</v>
      </c>
      <c r="F49" s="35"/>
      <c r="G49" s="36" t="s">
        <v>32</v>
      </c>
      <c r="H49" s="37">
        <v>0</v>
      </c>
      <c r="I49" s="37">
        <v>0</v>
      </c>
      <c r="J49" s="32">
        <f t="shared" si="0"/>
        <v>0</v>
      </c>
      <c r="K49" s="37">
        <v>0</v>
      </c>
      <c r="L49" s="37">
        <v>0</v>
      </c>
      <c r="M49" s="32">
        <f t="shared" si="1"/>
        <v>0</v>
      </c>
      <c r="N49" s="33">
        <f t="shared" si="2"/>
        <v>0</v>
      </c>
    </row>
    <row r="50" spans="2:14" ht="48">
      <c r="B50" s="38">
        <v>8110</v>
      </c>
      <c r="C50" s="39">
        <v>4118</v>
      </c>
      <c r="D50" s="39">
        <v>1</v>
      </c>
      <c r="E50" s="39">
        <v>1</v>
      </c>
      <c r="F50" s="39">
        <v>1</v>
      </c>
      <c r="G50" s="40" t="s">
        <v>32</v>
      </c>
      <c r="H50" s="41">
        <v>0</v>
      </c>
      <c r="I50" s="41">
        <v>0</v>
      </c>
      <c r="J50" s="41">
        <f t="shared" si="0"/>
        <v>0</v>
      </c>
      <c r="K50" s="41">
        <v>0</v>
      </c>
      <c r="L50" s="41">
        <v>0</v>
      </c>
      <c r="M50" s="41">
        <f t="shared" si="1"/>
        <v>0</v>
      </c>
      <c r="N50" s="42">
        <f t="shared" si="2"/>
        <v>0</v>
      </c>
    </row>
    <row r="51" spans="2:14">
      <c r="B51" s="29">
        <v>8110</v>
      </c>
      <c r="C51" s="30">
        <v>4119</v>
      </c>
      <c r="D51" s="30"/>
      <c r="E51" s="30"/>
      <c r="F51" s="30"/>
      <c r="G51" s="31" t="s">
        <v>33</v>
      </c>
      <c r="H51" s="32">
        <v>0</v>
      </c>
      <c r="I51" s="32">
        <v>0</v>
      </c>
      <c r="J51" s="32">
        <f t="shared" si="0"/>
        <v>0</v>
      </c>
      <c r="K51" s="32">
        <v>0</v>
      </c>
      <c r="L51" s="32">
        <v>0</v>
      </c>
      <c r="M51" s="32">
        <f t="shared" si="1"/>
        <v>0</v>
      </c>
      <c r="N51" s="33">
        <f t="shared" si="2"/>
        <v>0</v>
      </c>
    </row>
    <row r="52" spans="2:14">
      <c r="B52" s="34">
        <v>8110</v>
      </c>
      <c r="C52" s="35">
        <v>4119</v>
      </c>
      <c r="D52" s="35">
        <v>1</v>
      </c>
      <c r="E52" s="35"/>
      <c r="F52" s="35"/>
      <c r="G52" s="36" t="s">
        <v>33</v>
      </c>
      <c r="H52" s="37">
        <v>0</v>
      </c>
      <c r="I52" s="37">
        <v>0</v>
      </c>
      <c r="J52" s="32">
        <f t="shared" si="0"/>
        <v>0</v>
      </c>
      <c r="K52" s="37">
        <v>0</v>
      </c>
      <c r="L52" s="37">
        <v>0</v>
      </c>
      <c r="M52" s="32">
        <f t="shared" si="1"/>
        <v>0</v>
      </c>
      <c r="N52" s="33">
        <f t="shared" si="2"/>
        <v>0</v>
      </c>
    </row>
    <row r="53" spans="2:14">
      <c r="B53" s="34">
        <v>8110</v>
      </c>
      <c r="C53" s="35">
        <v>4119</v>
      </c>
      <c r="D53" s="35">
        <v>1</v>
      </c>
      <c r="E53" s="35">
        <v>1</v>
      </c>
      <c r="F53" s="35"/>
      <c r="G53" s="36" t="s">
        <v>33</v>
      </c>
      <c r="H53" s="37">
        <v>0</v>
      </c>
      <c r="I53" s="37">
        <v>0</v>
      </c>
      <c r="J53" s="32">
        <f t="shared" si="0"/>
        <v>0</v>
      </c>
      <c r="K53" s="37">
        <v>0</v>
      </c>
      <c r="L53" s="37">
        <v>0</v>
      </c>
      <c r="M53" s="32">
        <f t="shared" si="1"/>
        <v>0</v>
      </c>
      <c r="N53" s="33">
        <f t="shared" si="2"/>
        <v>0</v>
      </c>
    </row>
    <row r="54" spans="2:14">
      <c r="B54" s="38">
        <v>8110</v>
      </c>
      <c r="C54" s="39">
        <v>4119</v>
      </c>
      <c r="D54" s="39">
        <v>1</v>
      </c>
      <c r="E54" s="39">
        <v>1</v>
      </c>
      <c r="F54" s="39">
        <v>1</v>
      </c>
      <c r="G54" s="40" t="s">
        <v>34</v>
      </c>
      <c r="H54" s="41">
        <v>0</v>
      </c>
      <c r="I54" s="41">
        <v>0</v>
      </c>
      <c r="J54" s="41">
        <f t="shared" si="0"/>
        <v>0</v>
      </c>
      <c r="K54" s="41">
        <v>0</v>
      </c>
      <c r="L54" s="41">
        <v>0</v>
      </c>
      <c r="M54" s="41">
        <f t="shared" si="1"/>
        <v>0</v>
      </c>
      <c r="N54" s="42">
        <f t="shared" si="2"/>
        <v>0</v>
      </c>
    </row>
    <row r="55" spans="2:14" ht="24">
      <c r="B55" s="38">
        <v>8110</v>
      </c>
      <c r="C55" s="39">
        <v>4119</v>
      </c>
      <c r="D55" s="39">
        <v>1</v>
      </c>
      <c r="E55" s="39">
        <v>1</v>
      </c>
      <c r="F55" s="39">
        <v>2</v>
      </c>
      <c r="G55" s="40" t="s">
        <v>35</v>
      </c>
      <c r="H55" s="41">
        <v>0</v>
      </c>
      <c r="I55" s="41">
        <v>0</v>
      </c>
      <c r="J55" s="41">
        <f t="shared" si="0"/>
        <v>0</v>
      </c>
      <c r="K55" s="41">
        <v>0</v>
      </c>
      <c r="L55" s="41">
        <v>0</v>
      </c>
      <c r="M55" s="41">
        <f t="shared" si="1"/>
        <v>0</v>
      </c>
      <c r="N55" s="42">
        <f t="shared" si="2"/>
        <v>0</v>
      </c>
    </row>
    <row r="56" spans="2:14">
      <c r="B56" s="29">
        <v>8110</v>
      </c>
      <c r="C56" s="30">
        <v>4120</v>
      </c>
      <c r="D56" s="30"/>
      <c r="E56" s="30"/>
      <c r="F56" s="30"/>
      <c r="G56" s="31" t="s">
        <v>36</v>
      </c>
      <c r="H56" s="32">
        <v>0</v>
      </c>
      <c r="I56" s="32">
        <v>0</v>
      </c>
      <c r="J56" s="32">
        <f t="shared" si="0"/>
        <v>0</v>
      </c>
      <c r="K56" s="32">
        <v>0</v>
      </c>
      <c r="L56" s="32">
        <v>0</v>
      </c>
      <c r="M56" s="32">
        <f t="shared" si="1"/>
        <v>0</v>
      </c>
      <c r="N56" s="33">
        <f t="shared" si="2"/>
        <v>0</v>
      </c>
    </row>
    <row r="57" spans="2:14">
      <c r="B57" s="29">
        <v>8110</v>
      </c>
      <c r="C57" s="30">
        <v>4121</v>
      </c>
      <c r="D57" s="30"/>
      <c r="E57" s="30"/>
      <c r="F57" s="30"/>
      <c r="G57" s="31" t="s">
        <v>37</v>
      </c>
      <c r="H57" s="32">
        <v>0</v>
      </c>
      <c r="I57" s="32">
        <v>0</v>
      </c>
      <c r="J57" s="32">
        <f t="shared" si="0"/>
        <v>0</v>
      </c>
      <c r="K57" s="32">
        <v>0</v>
      </c>
      <c r="L57" s="32">
        <v>0</v>
      </c>
      <c r="M57" s="32">
        <f t="shared" si="1"/>
        <v>0</v>
      </c>
      <c r="N57" s="33">
        <f t="shared" si="2"/>
        <v>0</v>
      </c>
    </row>
    <row r="58" spans="2:14">
      <c r="B58" s="34">
        <v>8110</v>
      </c>
      <c r="C58" s="35">
        <v>4121</v>
      </c>
      <c r="D58" s="35">
        <v>1</v>
      </c>
      <c r="E58" s="35"/>
      <c r="F58" s="35"/>
      <c r="G58" s="36" t="s">
        <v>37</v>
      </c>
      <c r="H58" s="37">
        <v>0</v>
      </c>
      <c r="I58" s="37">
        <v>0</v>
      </c>
      <c r="J58" s="32">
        <f t="shared" si="0"/>
        <v>0</v>
      </c>
      <c r="K58" s="37">
        <v>0</v>
      </c>
      <c r="L58" s="37">
        <v>0</v>
      </c>
      <c r="M58" s="32">
        <f t="shared" si="1"/>
        <v>0</v>
      </c>
      <c r="N58" s="33">
        <f t="shared" si="2"/>
        <v>0</v>
      </c>
    </row>
    <row r="59" spans="2:14">
      <c r="B59" s="34">
        <v>8110</v>
      </c>
      <c r="C59" s="35">
        <v>4121</v>
      </c>
      <c r="D59" s="35">
        <v>1</v>
      </c>
      <c r="E59" s="35">
        <v>1</v>
      </c>
      <c r="F59" s="35"/>
      <c r="G59" s="36" t="s">
        <v>37</v>
      </c>
      <c r="H59" s="37">
        <v>0</v>
      </c>
      <c r="I59" s="37">
        <v>0</v>
      </c>
      <c r="J59" s="32">
        <f t="shared" si="0"/>
        <v>0</v>
      </c>
      <c r="K59" s="37">
        <v>0</v>
      </c>
      <c r="L59" s="37">
        <v>0</v>
      </c>
      <c r="M59" s="32">
        <f t="shared" si="1"/>
        <v>0</v>
      </c>
      <c r="N59" s="33">
        <f t="shared" si="2"/>
        <v>0</v>
      </c>
    </row>
    <row r="60" spans="2:14">
      <c r="B60" s="38">
        <v>8110</v>
      </c>
      <c r="C60" s="39">
        <v>4121</v>
      </c>
      <c r="D60" s="39">
        <v>1</v>
      </c>
      <c r="E60" s="39">
        <v>1</v>
      </c>
      <c r="F60" s="39">
        <v>1</v>
      </c>
      <c r="G60" s="40" t="s">
        <v>37</v>
      </c>
      <c r="H60" s="41">
        <v>0</v>
      </c>
      <c r="I60" s="41">
        <v>0</v>
      </c>
      <c r="J60" s="41">
        <f t="shared" si="0"/>
        <v>0</v>
      </c>
      <c r="K60" s="41">
        <v>0</v>
      </c>
      <c r="L60" s="41">
        <v>0</v>
      </c>
      <c r="M60" s="41">
        <f t="shared" si="1"/>
        <v>0</v>
      </c>
      <c r="N60" s="42">
        <f t="shared" si="2"/>
        <v>0</v>
      </c>
    </row>
    <row r="61" spans="2:14">
      <c r="B61" s="29">
        <v>8110</v>
      </c>
      <c r="C61" s="30">
        <v>4122</v>
      </c>
      <c r="D61" s="30"/>
      <c r="E61" s="30"/>
      <c r="F61" s="30"/>
      <c r="G61" s="31" t="s">
        <v>38</v>
      </c>
      <c r="H61" s="32">
        <v>0</v>
      </c>
      <c r="I61" s="32">
        <v>0</v>
      </c>
      <c r="J61" s="32">
        <f t="shared" si="0"/>
        <v>0</v>
      </c>
      <c r="K61" s="32">
        <v>0</v>
      </c>
      <c r="L61" s="32">
        <v>0</v>
      </c>
      <c r="M61" s="32">
        <f t="shared" si="1"/>
        <v>0</v>
      </c>
      <c r="N61" s="33">
        <f t="shared" si="2"/>
        <v>0</v>
      </c>
    </row>
    <row r="62" spans="2:14">
      <c r="B62" s="34">
        <v>8110</v>
      </c>
      <c r="C62" s="35">
        <v>4122</v>
      </c>
      <c r="D62" s="35">
        <v>1</v>
      </c>
      <c r="E62" s="35"/>
      <c r="F62" s="35"/>
      <c r="G62" s="36" t="s">
        <v>38</v>
      </c>
      <c r="H62" s="37">
        <v>0</v>
      </c>
      <c r="I62" s="37">
        <v>0</v>
      </c>
      <c r="J62" s="32">
        <f t="shared" si="0"/>
        <v>0</v>
      </c>
      <c r="K62" s="37">
        <v>0</v>
      </c>
      <c r="L62" s="37">
        <v>0</v>
      </c>
      <c r="M62" s="32">
        <f t="shared" si="1"/>
        <v>0</v>
      </c>
      <c r="N62" s="33">
        <f t="shared" si="2"/>
        <v>0</v>
      </c>
    </row>
    <row r="63" spans="2:14">
      <c r="B63" s="34">
        <v>8110</v>
      </c>
      <c r="C63" s="35">
        <v>4122</v>
      </c>
      <c r="D63" s="35">
        <v>1</v>
      </c>
      <c r="E63" s="35">
        <v>1</v>
      </c>
      <c r="F63" s="35"/>
      <c r="G63" s="36" t="s">
        <v>38</v>
      </c>
      <c r="H63" s="37">
        <v>0</v>
      </c>
      <c r="I63" s="37">
        <v>0</v>
      </c>
      <c r="J63" s="32">
        <f t="shared" si="0"/>
        <v>0</v>
      </c>
      <c r="K63" s="37">
        <v>0</v>
      </c>
      <c r="L63" s="37">
        <v>0</v>
      </c>
      <c r="M63" s="32">
        <f t="shared" si="1"/>
        <v>0</v>
      </c>
      <c r="N63" s="33">
        <f t="shared" si="2"/>
        <v>0</v>
      </c>
    </row>
    <row r="64" spans="2:14">
      <c r="B64" s="38">
        <v>8110</v>
      </c>
      <c r="C64" s="39">
        <v>4122</v>
      </c>
      <c r="D64" s="39">
        <v>1</v>
      </c>
      <c r="E64" s="39">
        <v>1</v>
      </c>
      <c r="F64" s="39">
        <v>1</v>
      </c>
      <c r="G64" s="40" t="s">
        <v>38</v>
      </c>
      <c r="H64" s="41">
        <v>0</v>
      </c>
      <c r="I64" s="41">
        <v>0</v>
      </c>
      <c r="J64" s="41">
        <f t="shared" si="0"/>
        <v>0</v>
      </c>
      <c r="K64" s="41">
        <v>0</v>
      </c>
      <c r="L64" s="41">
        <v>0</v>
      </c>
      <c r="M64" s="41">
        <f t="shared" si="1"/>
        <v>0</v>
      </c>
      <c r="N64" s="42">
        <f t="shared" si="2"/>
        <v>0</v>
      </c>
    </row>
    <row r="65" spans="2:14">
      <c r="B65" s="29">
        <v>8110</v>
      </c>
      <c r="C65" s="30">
        <v>4123</v>
      </c>
      <c r="D65" s="30"/>
      <c r="E65" s="30"/>
      <c r="F65" s="30"/>
      <c r="G65" s="31" t="s">
        <v>39</v>
      </c>
      <c r="H65" s="32">
        <v>0</v>
      </c>
      <c r="I65" s="32">
        <v>0</v>
      </c>
      <c r="J65" s="32">
        <f t="shared" si="0"/>
        <v>0</v>
      </c>
      <c r="K65" s="32">
        <v>0</v>
      </c>
      <c r="L65" s="32">
        <v>0</v>
      </c>
      <c r="M65" s="32">
        <f t="shared" si="1"/>
        <v>0</v>
      </c>
      <c r="N65" s="33">
        <f t="shared" si="2"/>
        <v>0</v>
      </c>
    </row>
    <row r="66" spans="2:14">
      <c r="B66" s="34">
        <v>8110</v>
      </c>
      <c r="C66" s="35">
        <v>4123</v>
      </c>
      <c r="D66" s="35">
        <v>1</v>
      </c>
      <c r="E66" s="35"/>
      <c r="F66" s="35"/>
      <c r="G66" s="36" t="s">
        <v>39</v>
      </c>
      <c r="H66" s="37">
        <v>0</v>
      </c>
      <c r="I66" s="37">
        <v>0</v>
      </c>
      <c r="J66" s="32">
        <f t="shared" si="0"/>
        <v>0</v>
      </c>
      <c r="K66" s="37">
        <v>0</v>
      </c>
      <c r="L66" s="37">
        <v>0</v>
      </c>
      <c r="M66" s="32">
        <f t="shared" si="1"/>
        <v>0</v>
      </c>
      <c r="N66" s="33">
        <f t="shared" si="2"/>
        <v>0</v>
      </c>
    </row>
    <row r="67" spans="2:14">
      <c r="B67" s="34">
        <v>8110</v>
      </c>
      <c r="C67" s="35">
        <v>4123</v>
      </c>
      <c r="D67" s="35">
        <v>1</v>
      </c>
      <c r="E67" s="35">
        <v>1</v>
      </c>
      <c r="F67" s="35"/>
      <c r="G67" s="36" t="s">
        <v>39</v>
      </c>
      <c r="H67" s="37">
        <v>0</v>
      </c>
      <c r="I67" s="37">
        <v>0</v>
      </c>
      <c r="J67" s="32">
        <f t="shared" si="0"/>
        <v>0</v>
      </c>
      <c r="K67" s="37">
        <v>0</v>
      </c>
      <c r="L67" s="37">
        <v>0</v>
      </c>
      <c r="M67" s="32">
        <f t="shared" si="1"/>
        <v>0</v>
      </c>
      <c r="N67" s="33">
        <f t="shared" si="2"/>
        <v>0</v>
      </c>
    </row>
    <row r="68" spans="2:14">
      <c r="B68" s="38">
        <v>8110</v>
      </c>
      <c r="C68" s="39">
        <v>4123</v>
      </c>
      <c r="D68" s="39">
        <v>1</v>
      </c>
      <c r="E68" s="39">
        <v>1</v>
      </c>
      <c r="F68" s="39">
        <v>1</v>
      </c>
      <c r="G68" s="40" t="s">
        <v>39</v>
      </c>
      <c r="H68" s="41">
        <v>0</v>
      </c>
      <c r="I68" s="41">
        <v>0</v>
      </c>
      <c r="J68" s="41">
        <f t="shared" si="0"/>
        <v>0</v>
      </c>
      <c r="K68" s="41">
        <v>0</v>
      </c>
      <c r="L68" s="41">
        <v>0</v>
      </c>
      <c r="M68" s="41">
        <f t="shared" si="1"/>
        <v>0</v>
      </c>
      <c r="N68" s="42">
        <f t="shared" si="2"/>
        <v>0</v>
      </c>
    </row>
    <row r="69" spans="2:14" ht="24">
      <c r="B69" s="29">
        <v>8110</v>
      </c>
      <c r="C69" s="30">
        <v>4124</v>
      </c>
      <c r="D69" s="30"/>
      <c r="E69" s="30"/>
      <c r="F69" s="30"/>
      <c r="G69" s="31" t="s">
        <v>40</v>
      </c>
      <c r="H69" s="32">
        <v>0</v>
      </c>
      <c r="I69" s="32">
        <v>0</v>
      </c>
      <c r="J69" s="32">
        <f t="shared" si="0"/>
        <v>0</v>
      </c>
      <c r="K69" s="32">
        <v>0</v>
      </c>
      <c r="L69" s="32">
        <v>0</v>
      </c>
      <c r="M69" s="32">
        <f t="shared" si="1"/>
        <v>0</v>
      </c>
      <c r="N69" s="33">
        <f t="shared" si="2"/>
        <v>0</v>
      </c>
    </row>
    <row r="70" spans="2:14" ht="24">
      <c r="B70" s="34">
        <v>8110</v>
      </c>
      <c r="C70" s="35">
        <v>4124</v>
      </c>
      <c r="D70" s="35">
        <v>1</v>
      </c>
      <c r="E70" s="35"/>
      <c r="F70" s="35"/>
      <c r="G70" s="36" t="s">
        <v>40</v>
      </c>
      <c r="H70" s="37">
        <v>0</v>
      </c>
      <c r="I70" s="37">
        <v>0</v>
      </c>
      <c r="J70" s="32">
        <f t="shared" si="0"/>
        <v>0</v>
      </c>
      <c r="K70" s="37">
        <v>0</v>
      </c>
      <c r="L70" s="37">
        <v>0</v>
      </c>
      <c r="M70" s="32">
        <f t="shared" si="1"/>
        <v>0</v>
      </c>
      <c r="N70" s="33">
        <f t="shared" si="2"/>
        <v>0</v>
      </c>
    </row>
    <row r="71" spans="2:14" ht="24">
      <c r="B71" s="34">
        <v>8110</v>
      </c>
      <c r="C71" s="35">
        <v>4124</v>
      </c>
      <c r="D71" s="35">
        <v>1</v>
      </c>
      <c r="E71" s="35">
        <v>1</v>
      </c>
      <c r="F71" s="35"/>
      <c r="G71" s="36" t="s">
        <v>40</v>
      </c>
      <c r="H71" s="37">
        <v>0</v>
      </c>
      <c r="I71" s="37">
        <v>0</v>
      </c>
      <c r="J71" s="32">
        <f t="shared" si="0"/>
        <v>0</v>
      </c>
      <c r="K71" s="37">
        <v>0</v>
      </c>
      <c r="L71" s="37">
        <v>0</v>
      </c>
      <c r="M71" s="32">
        <f t="shared" si="1"/>
        <v>0</v>
      </c>
      <c r="N71" s="33">
        <f t="shared" si="2"/>
        <v>0</v>
      </c>
    </row>
    <row r="72" spans="2:14" ht="24">
      <c r="B72" s="38">
        <v>8110</v>
      </c>
      <c r="C72" s="39">
        <v>4124</v>
      </c>
      <c r="D72" s="39">
        <v>1</v>
      </c>
      <c r="E72" s="39">
        <v>1</v>
      </c>
      <c r="F72" s="39">
        <v>1</v>
      </c>
      <c r="G72" s="40" t="s">
        <v>40</v>
      </c>
      <c r="H72" s="41">
        <v>0</v>
      </c>
      <c r="I72" s="41">
        <v>0</v>
      </c>
      <c r="J72" s="41">
        <f t="shared" si="0"/>
        <v>0</v>
      </c>
      <c r="K72" s="41">
        <v>0</v>
      </c>
      <c r="L72" s="41">
        <v>0</v>
      </c>
      <c r="M72" s="41">
        <f t="shared" si="1"/>
        <v>0</v>
      </c>
      <c r="N72" s="42">
        <f t="shared" si="2"/>
        <v>0</v>
      </c>
    </row>
    <row r="73" spans="2:14" ht="24">
      <c r="B73" s="29">
        <v>8110</v>
      </c>
      <c r="C73" s="30">
        <v>4129</v>
      </c>
      <c r="D73" s="30"/>
      <c r="E73" s="30"/>
      <c r="F73" s="30"/>
      <c r="G73" s="31" t="s">
        <v>41</v>
      </c>
      <c r="H73" s="32">
        <v>0</v>
      </c>
      <c r="I73" s="32">
        <v>0</v>
      </c>
      <c r="J73" s="32">
        <f t="shared" si="0"/>
        <v>0</v>
      </c>
      <c r="K73" s="32">
        <v>0</v>
      </c>
      <c r="L73" s="32">
        <v>0</v>
      </c>
      <c r="M73" s="32">
        <f t="shared" si="1"/>
        <v>0</v>
      </c>
      <c r="N73" s="33">
        <f t="shared" si="2"/>
        <v>0</v>
      </c>
    </row>
    <row r="74" spans="2:14" ht="24">
      <c r="B74" s="34">
        <v>8110</v>
      </c>
      <c r="C74" s="35">
        <v>4129</v>
      </c>
      <c r="D74" s="35">
        <v>1</v>
      </c>
      <c r="E74" s="35"/>
      <c r="F74" s="35"/>
      <c r="G74" s="36" t="s">
        <v>41</v>
      </c>
      <c r="H74" s="37">
        <v>0</v>
      </c>
      <c r="I74" s="37">
        <v>0</v>
      </c>
      <c r="J74" s="32">
        <f t="shared" si="0"/>
        <v>0</v>
      </c>
      <c r="K74" s="37">
        <v>0</v>
      </c>
      <c r="L74" s="37">
        <v>0</v>
      </c>
      <c r="M74" s="32">
        <f t="shared" si="1"/>
        <v>0</v>
      </c>
      <c r="N74" s="33">
        <f t="shared" si="2"/>
        <v>0</v>
      </c>
    </row>
    <row r="75" spans="2:14" ht="24">
      <c r="B75" s="34">
        <v>8110</v>
      </c>
      <c r="C75" s="35">
        <v>4129</v>
      </c>
      <c r="D75" s="35">
        <v>1</v>
      </c>
      <c r="E75" s="35">
        <v>1</v>
      </c>
      <c r="F75" s="35"/>
      <c r="G75" s="36" t="s">
        <v>41</v>
      </c>
      <c r="H75" s="37">
        <v>0</v>
      </c>
      <c r="I75" s="37">
        <v>0</v>
      </c>
      <c r="J75" s="32">
        <f t="shared" ref="J75:J138" si="3">H75+I75</f>
        <v>0</v>
      </c>
      <c r="K75" s="37">
        <v>0</v>
      </c>
      <c r="L75" s="37">
        <v>0</v>
      </c>
      <c r="M75" s="32">
        <f t="shared" ref="M75:M138" si="4">IFERROR(L75/J75*100,0)</f>
        <v>0</v>
      </c>
      <c r="N75" s="33">
        <f t="shared" ref="N75:N138" si="5">L75-J75</f>
        <v>0</v>
      </c>
    </row>
    <row r="76" spans="2:14" ht="24">
      <c r="B76" s="38">
        <v>8110</v>
      </c>
      <c r="C76" s="39">
        <v>4129</v>
      </c>
      <c r="D76" s="39">
        <v>1</v>
      </c>
      <c r="E76" s="39">
        <v>1</v>
      </c>
      <c r="F76" s="39">
        <v>1</v>
      </c>
      <c r="G76" s="40" t="s">
        <v>41</v>
      </c>
      <c r="H76" s="41">
        <v>0</v>
      </c>
      <c r="I76" s="41">
        <v>0</v>
      </c>
      <c r="J76" s="41">
        <f t="shared" si="3"/>
        <v>0</v>
      </c>
      <c r="K76" s="41">
        <v>0</v>
      </c>
      <c r="L76" s="41">
        <v>0</v>
      </c>
      <c r="M76" s="41">
        <f t="shared" si="4"/>
        <v>0</v>
      </c>
      <c r="N76" s="42">
        <f t="shared" si="5"/>
        <v>0</v>
      </c>
    </row>
    <row r="77" spans="2:14">
      <c r="B77" s="29">
        <v>8110</v>
      </c>
      <c r="C77" s="30">
        <v>4130</v>
      </c>
      <c r="D77" s="30"/>
      <c r="E77" s="30"/>
      <c r="F77" s="30"/>
      <c r="G77" s="31" t="s">
        <v>42</v>
      </c>
      <c r="H77" s="32">
        <v>0</v>
      </c>
      <c r="I77" s="32">
        <v>0</v>
      </c>
      <c r="J77" s="32">
        <f t="shared" si="3"/>
        <v>0</v>
      </c>
      <c r="K77" s="32">
        <v>0</v>
      </c>
      <c r="L77" s="32">
        <v>0</v>
      </c>
      <c r="M77" s="32">
        <f t="shared" si="4"/>
        <v>0</v>
      </c>
      <c r="N77" s="33">
        <f t="shared" si="5"/>
        <v>0</v>
      </c>
    </row>
    <row r="78" spans="2:14" ht="24">
      <c r="B78" s="29">
        <v>8110</v>
      </c>
      <c r="C78" s="30">
        <v>4131</v>
      </c>
      <c r="D78" s="30"/>
      <c r="E78" s="30"/>
      <c r="F78" s="30"/>
      <c r="G78" s="31" t="s">
        <v>43</v>
      </c>
      <c r="H78" s="32">
        <v>0</v>
      </c>
      <c r="I78" s="32">
        <v>0</v>
      </c>
      <c r="J78" s="32">
        <f t="shared" si="3"/>
        <v>0</v>
      </c>
      <c r="K78" s="32">
        <v>0</v>
      </c>
      <c r="L78" s="32">
        <v>0</v>
      </c>
      <c r="M78" s="32">
        <f t="shared" si="4"/>
        <v>0</v>
      </c>
      <c r="N78" s="33">
        <f t="shared" si="5"/>
        <v>0</v>
      </c>
    </row>
    <row r="79" spans="2:14" ht="24">
      <c r="B79" s="34">
        <v>8110</v>
      </c>
      <c r="C79" s="35">
        <v>4131</v>
      </c>
      <c r="D79" s="35">
        <v>1</v>
      </c>
      <c r="E79" s="35"/>
      <c r="F79" s="35"/>
      <c r="G79" s="36" t="s">
        <v>43</v>
      </c>
      <c r="H79" s="37">
        <v>0</v>
      </c>
      <c r="I79" s="37">
        <v>0</v>
      </c>
      <c r="J79" s="32">
        <f t="shared" si="3"/>
        <v>0</v>
      </c>
      <c r="K79" s="37">
        <v>0</v>
      </c>
      <c r="L79" s="37">
        <v>0</v>
      </c>
      <c r="M79" s="32">
        <f t="shared" si="4"/>
        <v>0</v>
      </c>
      <c r="N79" s="33">
        <f t="shared" si="5"/>
        <v>0</v>
      </c>
    </row>
    <row r="80" spans="2:14" ht="24">
      <c r="B80" s="34">
        <v>8110</v>
      </c>
      <c r="C80" s="35">
        <v>4131</v>
      </c>
      <c r="D80" s="35">
        <v>1</v>
      </c>
      <c r="E80" s="35">
        <v>1</v>
      </c>
      <c r="F80" s="35"/>
      <c r="G80" s="36" t="s">
        <v>43</v>
      </c>
      <c r="H80" s="37">
        <v>0</v>
      </c>
      <c r="I80" s="37">
        <v>0</v>
      </c>
      <c r="J80" s="32">
        <f t="shared" si="3"/>
        <v>0</v>
      </c>
      <c r="K80" s="37">
        <v>0</v>
      </c>
      <c r="L80" s="37">
        <v>0</v>
      </c>
      <c r="M80" s="32">
        <f t="shared" si="4"/>
        <v>0</v>
      </c>
      <c r="N80" s="33">
        <f t="shared" si="5"/>
        <v>0</v>
      </c>
    </row>
    <row r="81" spans="2:14" ht="24">
      <c r="B81" s="38">
        <v>8110</v>
      </c>
      <c r="C81" s="39">
        <v>4131</v>
      </c>
      <c r="D81" s="39">
        <v>1</v>
      </c>
      <c r="E81" s="39">
        <v>1</v>
      </c>
      <c r="F81" s="39">
        <v>1</v>
      </c>
      <c r="G81" s="40" t="s">
        <v>44</v>
      </c>
      <c r="H81" s="41">
        <v>0</v>
      </c>
      <c r="I81" s="41">
        <v>0</v>
      </c>
      <c r="J81" s="41">
        <f t="shared" si="3"/>
        <v>0</v>
      </c>
      <c r="K81" s="41">
        <v>0</v>
      </c>
      <c r="L81" s="41">
        <v>0</v>
      </c>
      <c r="M81" s="41">
        <f t="shared" si="4"/>
        <v>0</v>
      </c>
      <c r="N81" s="42">
        <f t="shared" si="5"/>
        <v>0</v>
      </c>
    </row>
    <row r="82" spans="2:14">
      <c r="B82" s="38">
        <v>8110</v>
      </c>
      <c r="C82" s="39">
        <v>4131</v>
      </c>
      <c r="D82" s="39">
        <v>1</v>
      </c>
      <c r="E82" s="39">
        <v>1</v>
      </c>
      <c r="F82" s="39">
        <v>2</v>
      </c>
      <c r="G82" s="40" t="s">
        <v>45</v>
      </c>
      <c r="H82" s="41">
        <v>0</v>
      </c>
      <c r="I82" s="41">
        <v>0</v>
      </c>
      <c r="J82" s="41">
        <f t="shared" si="3"/>
        <v>0</v>
      </c>
      <c r="K82" s="41">
        <v>0</v>
      </c>
      <c r="L82" s="41">
        <v>0</v>
      </c>
      <c r="M82" s="41">
        <f t="shared" si="4"/>
        <v>0</v>
      </c>
      <c r="N82" s="42">
        <f t="shared" si="5"/>
        <v>0</v>
      </c>
    </row>
    <row r="83" spans="2:14">
      <c r="B83" s="38">
        <v>8110</v>
      </c>
      <c r="C83" s="39">
        <v>4131</v>
      </c>
      <c r="D83" s="39">
        <v>1</v>
      </c>
      <c r="E83" s="39">
        <v>1</v>
      </c>
      <c r="F83" s="39">
        <v>3</v>
      </c>
      <c r="G83" s="40" t="s">
        <v>46</v>
      </c>
      <c r="H83" s="41">
        <v>0</v>
      </c>
      <c r="I83" s="41">
        <v>0</v>
      </c>
      <c r="J83" s="41">
        <f t="shared" si="3"/>
        <v>0</v>
      </c>
      <c r="K83" s="41">
        <v>0</v>
      </c>
      <c r="L83" s="41">
        <v>0</v>
      </c>
      <c r="M83" s="41">
        <f t="shared" si="4"/>
        <v>0</v>
      </c>
      <c r="N83" s="42">
        <f t="shared" si="5"/>
        <v>0</v>
      </c>
    </row>
    <row r="84" spans="2:14" ht="24">
      <c r="B84" s="34">
        <v>8110</v>
      </c>
      <c r="C84" s="35">
        <v>4131</v>
      </c>
      <c r="D84" s="35">
        <v>1</v>
      </c>
      <c r="E84" s="35">
        <v>2</v>
      </c>
      <c r="F84" s="35"/>
      <c r="G84" s="36" t="s">
        <v>47</v>
      </c>
      <c r="H84" s="37">
        <v>0</v>
      </c>
      <c r="I84" s="37">
        <v>0</v>
      </c>
      <c r="J84" s="32">
        <f t="shared" si="3"/>
        <v>0</v>
      </c>
      <c r="K84" s="37">
        <v>0</v>
      </c>
      <c r="L84" s="37">
        <v>0</v>
      </c>
      <c r="M84" s="32">
        <f t="shared" si="4"/>
        <v>0</v>
      </c>
      <c r="N84" s="33">
        <f t="shared" si="5"/>
        <v>0</v>
      </c>
    </row>
    <row r="85" spans="2:14">
      <c r="B85" s="38">
        <v>8110</v>
      </c>
      <c r="C85" s="39">
        <v>4131</v>
      </c>
      <c r="D85" s="39">
        <v>1</v>
      </c>
      <c r="E85" s="39">
        <v>2</v>
      </c>
      <c r="F85" s="39">
        <v>1</v>
      </c>
      <c r="G85" s="40" t="s">
        <v>27</v>
      </c>
      <c r="H85" s="41">
        <v>0</v>
      </c>
      <c r="I85" s="41">
        <v>0</v>
      </c>
      <c r="J85" s="41">
        <f t="shared" si="3"/>
        <v>0</v>
      </c>
      <c r="K85" s="41">
        <v>0</v>
      </c>
      <c r="L85" s="41">
        <v>0</v>
      </c>
      <c r="M85" s="41">
        <f t="shared" si="4"/>
        <v>0</v>
      </c>
      <c r="N85" s="42">
        <f t="shared" si="5"/>
        <v>0</v>
      </c>
    </row>
    <row r="86" spans="2:14">
      <c r="B86" s="38">
        <v>8110</v>
      </c>
      <c r="C86" s="39">
        <v>4131</v>
      </c>
      <c r="D86" s="39">
        <v>1</v>
      </c>
      <c r="E86" s="39">
        <v>2</v>
      </c>
      <c r="F86" s="39">
        <v>2</v>
      </c>
      <c r="G86" s="40" t="s">
        <v>28</v>
      </c>
      <c r="H86" s="41">
        <v>0</v>
      </c>
      <c r="I86" s="41">
        <v>0</v>
      </c>
      <c r="J86" s="41">
        <f t="shared" si="3"/>
        <v>0</v>
      </c>
      <c r="K86" s="41">
        <v>0</v>
      </c>
      <c r="L86" s="41">
        <v>0</v>
      </c>
      <c r="M86" s="41">
        <f t="shared" si="4"/>
        <v>0</v>
      </c>
      <c r="N86" s="42">
        <f t="shared" si="5"/>
        <v>0</v>
      </c>
    </row>
    <row r="87" spans="2:14">
      <c r="B87" s="38">
        <v>8110</v>
      </c>
      <c r="C87" s="39">
        <v>4131</v>
      </c>
      <c r="D87" s="39">
        <v>1</v>
      </c>
      <c r="E87" s="39">
        <v>2</v>
      </c>
      <c r="F87" s="39">
        <v>3</v>
      </c>
      <c r="G87" s="40" t="s">
        <v>48</v>
      </c>
      <c r="H87" s="41">
        <v>0</v>
      </c>
      <c r="I87" s="41">
        <v>0</v>
      </c>
      <c r="J87" s="41">
        <f t="shared" si="3"/>
        <v>0</v>
      </c>
      <c r="K87" s="41">
        <v>0</v>
      </c>
      <c r="L87" s="41">
        <v>0</v>
      </c>
      <c r="M87" s="41">
        <f t="shared" si="4"/>
        <v>0</v>
      </c>
      <c r="N87" s="42">
        <f t="shared" si="5"/>
        <v>0</v>
      </c>
    </row>
    <row r="88" spans="2:14" ht="24">
      <c r="B88" s="38">
        <v>8110</v>
      </c>
      <c r="C88" s="39">
        <v>4131</v>
      </c>
      <c r="D88" s="39">
        <v>1</v>
      </c>
      <c r="E88" s="39">
        <v>2</v>
      </c>
      <c r="F88" s="39">
        <v>4</v>
      </c>
      <c r="G88" s="40" t="s">
        <v>49</v>
      </c>
      <c r="H88" s="41">
        <v>0</v>
      </c>
      <c r="I88" s="41">
        <v>0</v>
      </c>
      <c r="J88" s="41">
        <f t="shared" si="3"/>
        <v>0</v>
      </c>
      <c r="K88" s="41">
        <v>0</v>
      </c>
      <c r="L88" s="41">
        <v>0</v>
      </c>
      <c r="M88" s="41">
        <f t="shared" si="4"/>
        <v>0</v>
      </c>
      <c r="N88" s="42">
        <f t="shared" si="5"/>
        <v>0</v>
      </c>
    </row>
    <row r="89" spans="2:14" ht="48">
      <c r="B89" s="29">
        <v>8110</v>
      </c>
      <c r="C89" s="30">
        <v>4132</v>
      </c>
      <c r="D89" s="30"/>
      <c r="E89" s="30"/>
      <c r="F89" s="30"/>
      <c r="G89" s="31" t="s">
        <v>50</v>
      </c>
      <c r="H89" s="32">
        <v>0</v>
      </c>
      <c r="I89" s="32">
        <v>0</v>
      </c>
      <c r="J89" s="32">
        <f t="shared" si="3"/>
        <v>0</v>
      </c>
      <c r="K89" s="32">
        <v>0</v>
      </c>
      <c r="L89" s="32">
        <v>0</v>
      </c>
      <c r="M89" s="32">
        <f t="shared" si="4"/>
        <v>0</v>
      </c>
      <c r="N89" s="33">
        <f t="shared" si="5"/>
        <v>0</v>
      </c>
    </row>
    <row r="90" spans="2:14" ht="60">
      <c r="B90" s="34">
        <v>8110</v>
      </c>
      <c r="C90" s="35">
        <v>4132</v>
      </c>
      <c r="D90" s="35">
        <v>1</v>
      </c>
      <c r="E90" s="35"/>
      <c r="F90" s="35"/>
      <c r="G90" s="36" t="s">
        <v>50</v>
      </c>
      <c r="H90" s="37">
        <v>0</v>
      </c>
      <c r="I90" s="37">
        <v>0</v>
      </c>
      <c r="J90" s="32">
        <f t="shared" si="3"/>
        <v>0</v>
      </c>
      <c r="K90" s="37">
        <v>0</v>
      </c>
      <c r="L90" s="37">
        <v>0</v>
      </c>
      <c r="M90" s="32">
        <f t="shared" si="4"/>
        <v>0</v>
      </c>
      <c r="N90" s="33">
        <f t="shared" si="5"/>
        <v>0</v>
      </c>
    </row>
    <row r="91" spans="2:14" ht="60">
      <c r="B91" s="34">
        <v>8110</v>
      </c>
      <c r="C91" s="35">
        <v>4132</v>
      </c>
      <c r="D91" s="35">
        <v>1</v>
      </c>
      <c r="E91" s="35">
        <v>1</v>
      </c>
      <c r="F91" s="35"/>
      <c r="G91" s="36" t="s">
        <v>50</v>
      </c>
      <c r="H91" s="37">
        <v>0</v>
      </c>
      <c r="I91" s="37">
        <v>0</v>
      </c>
      <c r="J91" s="32">
        <f t="shared" si="3"/>
        <v>0</v>
      </c>
      <c r="K91" s="37">
        <v>0</v>
      </c>
      <c r="L91" s="37">
        <v>0</v>
      </c>
      <c r="M91" s="32">
        <f t="shared" si="4"/>
        <v>0</v>
      </c>
      <c r="N91" s="33">
        <f t="shared" si="5"/>
        <v>0</v>
      </c>
    </row>
    <row r="92" spans="2:14" ht="60">
      <c r="B92" s="38">
        <v>8110</v>
      </c>
      <c r="C92" s="39">
        <v>4132</v>
      </c>
      <c r="D92" s="39">
        <v>1</v>
      </c>
      <c r="E92" s="39">
        <v>1</v>
      </c>
      <c r="F92" s="39">
        <v>1</v>
      </c>
      <c r="G92" s="40" t="s">
        <v>50</v>
      </c>
      <c r="H92" s="41">
        <v>0</v>
      </c>
      <c r="I92" s="41">
        <v>0</v>
      </c>
      <c r="J92" s="41">
        <f t="shared" si="3"/>
        <v>0</v>
      </c>
      <c r="K92" s="41">
        <v>0</v>
      </c>
      <c r="L92" s="41">
        <v>0</v>
      </c>
      <c r="M92" s="41">
        <f t="shared" si="4"/>
        <v>0</v>
      </c>
      <c r="N92" s="42">
        <f t="shared" si="5"/>
        <v>0</v>
      </c>
    </row>
    <row r="93" spans="2:14">
      <c r="B93" s="29">
        <v>8110</v>
      </c>
      <c r="C93" s="30">
        <v>4140</v>
      </c>
      <c r="D93" s="30"/>
      <c r="E93" s="30"/>
      <c r="F93" s="30"/>
      <c r="G93" s="31" t="s">
        <v>51</v>
      </c>
      <c r="H93" s="32">
        <v>0</v>
      </c>
      <c r="I93" s="32">
        <v>0</v>
      </c>
      <c r="J93" s="32">
        <f t="shared" si="3"/>
        <v>0</v>
      </c>
      <c r="K93" s="32">
        <v>0</v>
      </c>
      <c r="L93" s="32">
        <v>0</v>
      </c>
      <c r="M93" s="32">
        <f t="shared" si="4"/>
        <v>0</v>
      </c>
      <c r="N93" s="33">
        <f t="shared" si="5"/>
        <v>0</v>
      </c>
    </row>
    <row r="94" spans="2:14" ht="36">
      <c r="B94" s="29">
        <v>8110</v>
      </c>
      <c r="C94" s="30">
        <v>4141</v>
      </c>
      <c r="D94" s="30"/>
      <c r="E94" s="30"/>
      <c r="F94" s="30"/>
      <c r="G94" s="31" t="s">
        <v>52</v>
      </c>
      <c r="H94" s="32">
        <v>0</v>
      </c>
      <c r="I94" s="32">
        <v>0</v>
      </c>
      <c r="J94" s="32">
        <f t="shared" si="3"/>
        <v>0</v>
      </c>
      <c r="K94" s="32">
        <v>0</v>
      </c>
      <c r="L94" s="32">
        <v>0</v>
      </c>
      <c r="M94" s="32">
        <f t="shared" si="4"/>
        <v>0</v>
      </c>
      <c r="N94" s="33">
        <f t="shared" si="5"/>
        <v>0</v>
      </c>
    </row>
    <row r="95" spans="2:14" ht="36">
      <c r="B95" s="34">
        <v>8110</v>
      </c>
      <c r="C95" s="35">
        <v>4141</v>
      </c>
      <c r="D95" s="35">
        <v>1</v>
      </c>
      <c r="E95" s="35"/>
      <c r="F95" s="35"/>
      <c r="G95" s="36" t="s">
        <v>52</v>
      </c>
      <c r="H95" s="37">
        <v>0</v>
      </c>
      <c r="I95" s="37">
        <v>0</v>
      </c>
      <c r="J95" s="32">
        <f t="shared" si="3"/>
        <v>0</v>
      </c>
      <c r="K95" s="37">
        <v>0</v>
      </c>
      <c r="L95" s="37">
        <v>0</v>
      </c>
      <c r="M95" s="32">
        <f t="shared" si="4"/>
        <v>0</v>
      </c>
      <c r="N95" s="33">
        <f t="shared" si="5"/>
        <v>0</v>
      </c>
    </row>
    <row r="96" spans="2:14" ht="36">
      <c r="B96" s="34">
        <v>8110</v>
      </c>
      <c r="C96" s="35">
        <v>4141</v>
      </c>
      <c r="D96" s="35">
        <v>1</v>
      </c>
      <c r="E96" s="35">
        <v>1</v>
      </c>
      <c r="F96" s="35"/>
      <c r="G96" s="36" t="s">
        <v>52</v>
      </c>
      <c r="H96" s="37">
        <v>0</v>
      </c>
      <c r="I96" s="37">
        <v>0</v>
      </c>
      <c r="J96" s="32">
        <f t="shared" si="3"/>
        <v>0</v>
      </c>
      <c r="K96" s="37">
        <v>0</v>
      </c>
      <c r="L96" s="37">
        <v>0</v>
      </c>
      <c r="M96" s="32">
        <f t="shared" si="4"/>
        <v>0</v>
      </c>
      <c r="N96" s="33">
        <f t="shared" si="5"/>
        <v>0</v>
      </c>
    </row>
    <row r="97" spans="2:14" ht="36">
      <c r="B97" s="38">
        <v>8110</v>
      </c>
      <c r="C97" s="39">
        <v>4141</v>
      </c>
      <c r="D97" s="39">
        <v>1</v>
      </c>
      <c r="E97" s="39">
        <v>1</v>
      </c>
      <c r="F97" s="39">
        <v>1</v>
      </c>
      <c r="G97" s="40" t="s">
        <v>53</v>
      </c>
      <c r="H97" s="41">
        <v>0</v>
      </c>
      <c r="I97" s="41">
        <v>0</v>
      </c>
      <c r="J97" s="41">
        <f t="shared" si="3"/>
        <v>0</v>
      </c>
      <c r="K97" s="41">
        <v>0</v>
      </c>
      <c r="L97" s="41">
        <v>0</v>
      </c>
      <c r="M97" s="41">
        <f t="shared" si="4"/>
        <v>0</v>
      </c>
      <c r="N97" s="42">
        <f t="shared" si="5"/>
        <v>0</v>
      </c>
    </row>
    <row r="98" spans="2:14" ht="24">
      <c r="B98" s="38">
        <v>8110</v>
      </c>
      <c r="C98" s="39">
        <v>4141</v>
      </c>
      <c r="D98" s="39">
        <v>1</v>
      </c>
      <c r="E98" s="39">
        <v>1</v>
      </c>
      <c r="F98" s="39">
        <v>2</v>
      </c>
      <c r="G98" s="40" t="s">
        <v>54</v>
      </c>
      <c r="H98" s="41">
        <v>0</v>
      </c>
      <c r="I98" s="41">
        <v>0</v>
      </c>
      <c r="J98" s="41">
        <f t="shared" si="3"/>
        <v>0</v>
      </c>
      <c r="K98" s="41">
        <v>0</v>
      </c>
      <c r="L98" s="41">
        <v>0</v>
      </c>
      <c r="M98" s="41">
        <f t="shared" si="4"/>
        <v>0</v>
      </c>
      <c r="N98" s="42">
        <f t="shared" si="5"/>
        <v>0</v>
      </c>
    </row>
    <row r="99" spans="2:14">
      <c r="B99" s="29">
        <v>8110</v>
      </c>
      <c r="C99" s="30">
        <v>4143</v>
      </c>
      <c r="D99" s="30"/>
      <c r="E99" s="30"/>
      <c r="F99" s="30"/>
      <c r="G99" s="31" t="s">
        <v>55</v>
      </c>
      <c r="H99" s="32">
        <v>0</v>
      </c>
      <c r="I99" s="32">
        <v>0</v>
      </c>
      <c r="J99" s="32">
        <f t="shared" si="3"/>
        <v>0</v>
      </c>
      <c r="K99" s="32">
        <v>0</v>
      </c>
      <c r="L99" s="32">
        <v>0</v>
      </c>
      <c r="M99" s="32">
        <f t="shared" si="4"/>
        <v>0</v>
      </c>
      <c r="N99" s="33">
        <f t="shared" si="5"/>
        <v>0</v>
      </c>
    </row>
    <row r="100" spans="2:14" ht="36">
      <c r="B100" s="34">
        <v>8110</v>
      </c>
      <c r="C100" s="35">
        <v>4143</v>
      </c>
      <c r="D100" s="35">
        <v>1</v>
      </c>
      <c r="E100" s="35"/>
      <c r="F100" s="35"/>
      <c r="G100" s="36" t="s">
        <v>56</v>
      </c>
      <c r="H100" s="37">
        <v>0</v>
      </c>
      <c r="I100" s="37">
        <v>0</v>
      </c>
      <c r="J100" s="32">
        <f t="shared" si="3"/>
        <v>0</v>
      </c>
      <c r="K100" s="37">
        <v>0</v>
      </c>
      <c r="L100" s="37">
        <v>0</v>
      </c>
      <c r="M100" s="32">
        <f t="shared" si="4"/>
        <v>0</v>
      </c>
      <c r="N100" s="33">
        <f t="shared" si="5"/>
        <v>0</v>
      </c>
    </row>
    <row r="101" spans="2:14">
      <c r="B101" s="34">
        <v>8110</v>
      </c>
      <c r="C101" s="35">
        <v>4143</v>
      </c>
      <c r="D101" s="35">
        <v>1</v>
      </c>
      <c r="E101" s="35">
        <v>1</v>
      </c>
      <c r="F101" s="35"/>
      <c r="G101" s="36" t="s">
        <v>55</v>
      </c>
      <c r="H101" s="37">
        <v>0</v>
      </c>
      <c r="I101" s="37">
        <v>0</v>
      </c>
      <c r="J101" s="32">
        <f t="shared" si="3"/>
        <v>0</v>
      </c>
      <c r="K101" s="37">
        <v>0</v>
      </c>
      <c r="L101" s="37">
        <v>0</v>
      </c>
      <c r="M101" s="32">
        <f t="shared" si="4"/>
        <v>0</v>
      </c>
      <c r="N101" s="33">
        <f t="shared" si="5"/>
        <v>0</v>
      </c>
    </row>
    <row r="102" spans="2:14">
      <c r="B102" s="38">
        <v>8110</v>
      </c>
      <c r="C102" s="39">
        <v>4143</v>
      </c>
      <c r="D102" s="39">
        <v>1</v>
      </c>
      <c r="E102" s="39">
        <v>1</v>
      </c>
      <c r="F102" s="39">
        <v>1</v>
      </c>
      <c r="G102" s="40" t="s">
        <v>57</v>
      </c>
      <c r="H102" s="41">
        <v>0</v>
      </c>
      <c r="I102" s="41">
        <v>0</v>
      </c>
      <c r="J102" s="41">
        <f t="shared" si="3"/>
        <v>0</v>
      </c>
      <c r="K102" s="41">
        <v>0</v>
      </c>
      <c r="L102" s="41">
        <v>0</v>
      </c>
      <c r="M102" s="41">
        <f t="shared" si="4"/>
        <v>0</v>
      </c>
      <c r="N102" s="42">
        <f t="shared" si="5"/>
        <v>0</v>
      </c>
    </row>
    <row r="103" spans="2:14" ht="60">
      <c r="B103" s="38">
        <v>8110</v>
      </c>
      <c r="C103" s="39">
        <v>4143</v>
      </c>
      <c r="D103" s="39">
        <v>1</v>
      </c>
      <c r="E103" s="39">
        <v>1</v>
      </c>
      <c r="F103" s="39">
        <v>2</v>
      </c>
      <c r="G103" s="40" t="s">
        <v>58</v>
      </c>
      <c r="H103" s="41">
        <v>0</v>
      </c>
      <c r="I103" s="41">
        <v>0</v>
      </c>
      <c r="J103" s="41">
        <f t="shared" si="3"/>
        <v>0</v>
      </c>
      <c r="K103" s="41">
        <v>0</v>
      </c>
      <c r="L103" s="41">
        <v>0</v>
      </c>
      <c r="M103" s="41">
        <f t="shared" si="4"/>
        <v>0</v>
      </c>
      <c r="N103" s="42">
        <f t="shared" si="5"/>
        <v>0</v>
      </c>
    </row>
    <row r="104" spans="2:14" ht="24">
      <c r="B104" s="38">
        <v>8110</v>
      </c>
      <c r="C104" s="39">
        <v>4143</v>
      </c>
      <c r="D104" s="39">
        <v>1</v>
      </c>
      <c r="E104" s="39">
        <v>1</v>
      </c>
      <c r="F104" s="39">
        <v>3</v>
      </c>
      <c r="G104" s="40" t="s">
        <v>59</v>
      </c>
      <c r="H104" s="41">
        <v>0</v>
      </c>
      <c r="I104" s="41">
        <v>0</v>
      </c>
      <c r="J104" s="41">
        <f t="shared" si="3"/>
        <v>0</v>
      </c>
      <c r="K104" s="41">
        <v>0</v>
      </c>
      <c r="L104" s="41">
        <v>0</v>
      </c>
      <c r="M104" s="41">
        <f t="shared" si="4"/>
        <v>0</v>
      </c>
      <c r="N104" s="42">
        <f t="shared" si="5"/>
        <v>0</v>
      </c>
    </row>
    <row r="105" spans="2:14" ht="24">
      <c r="B105" s="38">
        <v>8110</v>
      </c>
      <c r="C105" s="39">
        <v>4143</v>
      </c>
      <c r="D105" s="39">
        <v>1</v>
      </c>
      <c r="E105" s="39">
        <v>1</v>
      </c>
      <c r="F105" s="39">
        <v>4</v>
      </c>
      <c r="G105" s="40" t="s">
        <v>60</v>
      </c>
      <c r="H105" s="41">
        <v>0</v>
      </c>
      <c r="I105" s="41">
        <v>0</v>
      </c>
      <c r="J105" s="41">
        <f t="shared" si="3"/>
        <v>0</v>
      </c>
      <c r="K105" s="41">
        <v>0</v>
      </c>
      <c r="L105" s="41">
        <v>0</v>
      </c>
      <c r="M105" s="41">
        <f t="shared" si="4"/>
        <v>0</v>
      </c>
      <c r="N105" s="42">
        <f t="shared" si="5"/>
        <v>0</v>
      </c>
    </row>
    <row r="106" spans="2:14" ht="24">
      <c r="B106" s="38">
        <v>8110</v>
      </c>
      <c r="C106" s="39">
        <v>4143</v>
      </c>
      <c r="D106" s="39">
        <v>1</v>
      </c>
      <c r="E106" s="39">
        <v>1</v>
      </c>
      <c r="F106" s="39">
        <v>5</v>
      </c>
      <c r="G106" s="40" t="s">
        <v>61</v>
      </c>
      <c r="H106" s="41">
        <v>0</v>
      </c>
      <c r="I106" s="41">
        <v>0</v>
      </c>
      <c r="J106" s="41">
        <f t="shared" si="3"/>
        <v>0</v>
      </c>
      <c r="K106" s="41">
        <v>0</v>
      </c>
      <c r="L106" s="41">
        <v>0</v>
      </c>
      <c r="M106" s="41">
        <f t="shared" si="4"/>
        <v>0</v>
      </c>
      <c r="N106" s="42">
        <f t="shared" si="5"/>
        <v>0</v>
      </c>
    </row>
    <row r="107" spans="2:14" ht="60">
      <c r="B107" s="38">
        <v>8110</v>
      </c>
      <c r="C107" s="39">
        <v>4143</v>
      </c>
      <c r="D107" s="39">
        <v>1</v>
      </c>
      <c r="E107" s="39">
        <v>1</v>
      </c>
      <c r="F107" s="39">
        <v>6</v>
      </c>
      <c r="G107" s="40" t="s">
        <v>62</v>
      </c>
      <c r="H107" s="41">
        <v>0</v>
      </c>
      <c r="I107" s="41">
        <v>0</v>
      </c>
      <c r="J107" s="41">
        <f t="shared" si="3"/>
        <v>0</v>
      </c>
      <c r="K107" s="41">
        <v>0</v>
      </c>
      <c r="L107" s="41">
        <v>0</v>
      </c>
      <c r="M107" s="41">
        <f t="shared" si="4"/>
        <v>0</v>
      </c>
      <c r="N107" s="42">
        <f t="shared" si="5"/>
        <v>0</v>
      </c>
    </row>
    <row r="108" spans="2:14" ht="36">
      <c r="B108" s="38">
        <v>8110</v>
      </c>
      <c r="C108" s="39">
        <v>4143</v>
      </c>
      <c r="D108" s="39">
        <v>1</v>
      </c>
      <c r="E108" s="39">
        <v>1</v>
      </c>
      <c r="F108" s="39">
        <v>7</v>
      </c>
      <c r="G108" s="40" t="s">
        <v>63</v>
      </c>
      <c r="H108" s="41">
        <v>0</v>
      </c>
      <c r="I108" s="41">
        <v>0</v>
      </c>
      <c r="J108" s="41">
        <f t="shared" si="3"/>
        <v>0</v>
      </c>
      <c r="K108" s="41">
        <v>0</v>
      </c>
      <c r="L108" s="41">
        <v>0</v>
      </c>
      <c r="M108" s="41">
        <f t="shared" si="4"/>
        <v>0</v>
      </c>
      <c r="N108" s="42">
        <f t="shared" si="5"/>
        <v>0</v>
      </c>
    </row>
    <row r="109" spans="2:14" ht="36">
      <c r="B109" s="38">
        <v>8110</v>
      </c>
      <c r="C109" s="39">
        <v>4143</v>
      </c>
      <c r="D109" s="39">
        <v>1</v>
      </c>
      <c r="E109" s="39">
        <v>1</v>
      </c>
      <c r="F109" s="39">
        <v>8</v>
      </c>
      <c r="G109" s="40" t="s">
        <v>64</v>
      </c>
      <c r="H109" s="41">
        <v>0</v>
      </c>
      <c r="I109" s="41">
        <v>0</v>
      </c>
      <c r="J109" s="41">
        <f t="shared" si="3"/>
        <v>0</v>
      </c>
      <c r="K109" s="41">
        <v>0</v>
      </c>
      <c r="L109" s="41">
        <v>0</v>
      </c>
      <c r="M109" s="41">
        <f t="shared" si="4"/>
        <v>0</v>
      </c>
      <c r="N109" s="42">
        <f t="shared" si="5"/>
        <v>0</v>
      </c>
    </row>
    <row r="110" spans="2:14" ht="24">
      <c r="B110" s="38">
        <v>8110</v>
      </c>
      <c r="C110" s="39">
        <v>4143</v>
      </c>
      <c r="D110" s="39">
        <v>1</v>
      </c>
      <c r="E110" s="39">
        <v>1</v>
      </c>
      <c r="F110" s="39">
        <v>9</v>
      </c>
      <c r="G110" s="40" t="s">
        <v>65</v>
      </c>
      <c r="H110" s="41">
        <v>0</v>
      </c>
      <c r="I110" s="41">
        <v>0</v>
      </c>
      <c r="J110" s="41">
        <f t="shared" si="3"/>
        <v>0</v>
      </c>
      <c r="K110" s="41">
        <v>0</v>
      </c>
      <c r="L110" s="41">
        <v>0</v>
      </c>
      <c r="M110" s="41">
        <f t="shared" si="4"/>
        <v>0</v>
      </c>
      <c r="N110" s="42">
        <f t="shared" si="5"/>
        <v>0</v>
      </c>
    </row>
    <row r="111" spans="2:14">
      <c r="B111" s="38">
        <v>8110</v>
      </c>
      <c r="C111" s="39">
        <v>4143</v>
      </c>
      <c r="D111" s="39">
        <v>1</v>
      </c>
      <c r="E111" s="39">
        <v>1</v>
      </c>
      <c r="F111" s="39">
        <v>10</v>
      </c>
      <c r="G111" s="40" t="s">
        <v>66</v>
      </c>
      <c r="H111" s="41">
        <v>0</v>
      </c>
      <c r="I111" s="41">
        <v>0</v>
      </c>
      <c r="J111" s="41">
        <f t="shared" si="3"/>
        <v>0</v>
      </c>
      <c r="K111" s="41">
        <v>0</v>
      </c>
      <c r="L111" s="41">
        <v>0</v>
      </c>
      <c r="M111" s="41">
        <f t="shared" si="4"/>
        <v>0</v>
      </c>
      <c r="N111" s="42">
        <f t="shared" si="5"/>
        <v>0</v>
      </c>
    </row>
    <row r="112" spans="2:14">
      <c r="B112" s="38">
        <v>8110</v>
      </c>
      <c r="C112" s="39">
        <v>4143</v>
      </c>
      <c r="D112" s="39">
        <v>1</v>
      </c>
      <c r="E112" s="39">
        <v>1</v>
      </c>
      <c r="F112" s="39">
        <v>11</v>
      </c>
      <c r="G112" s="40" t="s">
        <v>67</v>
      </c>
      <c r="H112" s="41">
        <v>0</v>
      </c>
      <c r="I112" s="41">
        <v>0</v>
      </c>
      <c r="J112" s="41">
        <f t="shared" si="3"/>
        <v>0</v>
      </c>
      <c r="K112" s="41">
        <v>0</v>
      </c>
      <c r="L112" s="41">
        <v>0</v>
      </c>
      <c r="M112" s="41">
        <f t="shared" si="4"/>
        <v>0</v>
      </c>
      <c r="N112" s="42">
        <f t="shared" si="5"/>
        <v>0</v>
      </c>
    </row>
    <row r="113" spans="2:14">
      <c r="B113" s="38">
        <v>8110</v>
      </c>
      <c r="C113" s="39">
        <v>4143</v>
      </c>
      <c r="D113" s="39">
        <v>1</v>
      </c>
      <c r="E113" s="39">
        <v>1</v>
      </c>
      <c r="F113" s="39">
        <v>12</v>
      </c>
      <c r="G113" s="40" t="s">
        <v>68</v>
      </c>
      <c r="H113" s="41">
        <v>0</v>
      </c>
      <c r="I113" s="41">
        <v>0</v>
      </c>
      <c r="J113" s="41">
        <f t="shared" si="3"/>
        <v>0</v>
      </c>
      <c r="K113" s="41">
        <v>0</v>
      </c>
      <c r="L113" s="41">
        <v>0</v>
      </c>
      <c r="M113" s="41">
        <f t="shared" si="4"/>
        <v>0</v>
      </c>
      <c r="N113" s="42">
        <f t="shared" si="5"/>
        <v>0</v>
      </c>
    </row>
    <row r="114" spans="2:14">
      <c r="B114" s="38">
        <v>8110</v>
      </c>
      <c r="C114" s="39">
        <v>4143</v>
      </c>
      <c r="D114" s="39">
        <v>1</v>
      </c>
      <c r="E114" s="39">
        <v>1</v>
      </c>
      <c r="F114" s="39">
        <v>13</v>
      </c>
      <c r="G114" s="40" t="s">
        <v>69</v>
      </c>
      <c r="H114" s="41">
        <v>0</v>
      </c>
      <c r="I114" s="41">
        <v>0</v>
      </c>
      <c r="J114" s="41">
        <f t="shared" si="3"/>
        <v>0</v>
      </c>
      <c r="K114" s="41">
        <v>0</v>
      </c>
      <c r="L114" s="41">
        <v>0</v>
      </c>
      <c r="M114" s="41">
        <f t="shared" si="4"/>
        <v>0</v>
      </c>
      <c r="N114" s="42">
        <f t="shared" si="5"/>
        <v>0</v>
      </c>
    </row>
    <row r="115" spans="2:14">
      <c r="B115" s="38">
        <v>8110</v>
      </c>
      <c r="C115" s="39">
        <v>4143</v>
      </c>
      <c r="D115" s="39">
        <v>1</v>
      </c>
      <c r="E115" s="39">
        <v>1</v>
      </c>
      <c r="F115" s="39">
        <v>14</v>
      </c>
      <c r="G115" s="40" t="s">
        <v>70</v>
      </c>
      <c r="H115" s="41">
        <v>0</v>
      </c>
      <c r="I115" s="41">
        <v>0</v>
      </c>
      <c r="J115" s="41">
        <f t="shared" si="3"/>
        <v>0</v>
      </c>
      <c r="K115" s="41">
        <v>0</v>
      </c>
      <c r="L115" s="41">
        <v>0</v>
      </c>
      <c r="M115" s="41">
        <f t="shared" si="4"/>
        <v>0</v>
      </c>
      <c r="N115" s="42">
        <f t="shared" si="5"/>
        <v>0</v>
      </c>
    </row>
    <row r="116" spans="2:14">
      <c r="B116" s="38">
        <v>8110</v>
      </c>
      <c r="C116" s="39">
        <v>4143</v>
      </c>
      <c r="D116" s="39">
        <v>1</v>
      </c>
      <c r="E116" s="39">
        <v>1</v>
      </c>
      <c r="F116" s="39">
        <v>15</v>
      </c>
      <c r="G116" s="40" t="s">
        <v>71</v>
      </c>
      <c r="H116" s="41">
        <v>0</v>
      </c>
      <c r="I116" s="41">
        <v>0</v>
      </c>
      <c r="J116" s="41">
        <f t="shared" si="3"/>
        <v>0</v>
      </c>
      <c r="K116" s="41">
        <v>0</v>
      </c>
      <c r="L116" s="41">
        <v>0</v>
      </c>
      <c r="M116" s="41">
        <f t="shared" si="4"/>
        <v>0</v>
      </c>
      <c r="N116" s="42">
        <f t="shared" si="5"/>
        <v>0</v>
      </c>
    </row>
    <row r="117" spans="2:14">
      <c r="B117" s="38">
        <v>8110</v>
      </c>
      <c r="C117" s="39">
        <v>4143</v>
      </c>
      <c r="D117" s="39">
        <v>1</v>
      </c>
      <c r="E117" s="39">
        <v>1</v>
      </c>
      <c r="F117" s="39">
        <v>16</v>
      </c>
      <c r="G117" s="40" t="s">
        <v>72</v>
      </c>
      <c r="H117" s="41">
        <v>0</v>
      </c>
      <c r="I117" s="41">
        <v>0</v>
      </c>
      <c r="J117" s="41">
        <f t="shared" si="3"/>
        <v>0</v>
      </c>
      <c r="K117" s="41">
        <v>0</v>
      </c>
      <c r="L117" s="41">
        <v>0</v>
      </c>
      <c r="M117" s="41">
        <f t="shared" si="4"/>
        <v>0</v>
      </c>
      <c r="N117" s="42">
        <f t="shared" si="5"/>
        <v>0</v>
      </c>
    </row>
    <row r="118" spans="2:14">
      <c r="B118" s="38">
        <v>8110</v>
      </c>
      <c r="C118" s="39">
        <v>4143</v>
      </c>
      <c r="D118" s="39">
        <v>1</v>
      </c>
      <c r="E118" s="39">
        <v>1</v>
      </c>
      <c r="F118" s="39">
        <v>17</v>
      </c>
      <c r="G118" s="40" t="s">
        <v>73</v>
      </c>
      <c r="H118" s="41">
        <v>0</v>
      </c>
      <c r="I118" s="41">
        <v>0</v>
      </c>
      <c r="J118" s="41">
        <f t="shared" si="3"/>
        <v>0</v>
      </c>
      <c r="K118" s="41">
        <v>0</v>
      </c>
      <c r="L118" s="41">
        <v>0</v>
      </c>
      <c r="M118" s="41">
        <f t="shared" si="4"/>
        <v>0</v>
      </c>
      <c r="N118" s="42">
        <f t="shared" si="5"/>
        <v>0</v>
      </c>
    </row>
    <row r="119" spans="2:14">
      <c r="B119" s="38">
        <v>8110</v>
      </c>
      <c r="C119" s="39">
        <v>4143</v>
      </c>
      <c r="D119" s="39">
        <v>1</v>
      </c>
      <c r="E119" s="39">
        <v>1</v>
      </c>
      <c r="F119" s="39">
        <v>18</v>
      </c>
      <c r="G119" s="40" t="s">
        <v>74</v>
      </c>
      <c r="H119" s="41">
        <v>0</v>
      </c>
      <c r="I119" s="41">
        <v>0</v>
      </c>
      <c r="J119" s="41">
        <f t="shared" si="3"/>
        <v>0</v>
      </c>
      <c r="K119" s="41">
        <v>0</v>
      </c>
      <c r="L119" s="41">
        <v>0</v>
      </c>
      <c r="M119" s="41">
        <f t="shared" si="4"/>
        <v>0</v>
      </c>
      <c r="N119" s="42">
        <f t="shared" si="5"/>
        <v>0</v>
      </c>
    </row>
    <row r="120" spans="2:14">
      <c r="B120" s="38">
        <v>8110</v>
      </c>
      <c r="C120" s="39">
        <v>4143</v>
      </c>
      <c r="D120" s="39">
        <v>1</v>
      </c>
      <c r="E120" s="39">
        <v>1</v>
      </c>
      <c r="F120" s="39">
        <v>19</v>
      </c>
      <c r="G120" s="40" t="s">
        <v>75</v>
      </c>
      <c r="H120" s="41">
        <v>0</v>
      </c>
      <c r="I120" s="41">
        <v>0</v>
      </c>
      <c r="J120" s="41">
        <f t="shared" si="3"/>
        <v>0</v>
      </c>
      <c r="K120" s="41">
        <v>0</v>
      </c>
      <c r="L120" s="41">
        <v>0</v>
      </c>
      <c r="M120" s="41">
        <f t="shared" si="4"/>
        <v>0</v>
      </c>
      <c r="N120" s="42">
        <f t="shared" si="5"/>
        <v>0</v>
      </c>
    </row>
    <row r="121" spans="2:14">
      <c r="B121" s="34">
        <v>8110</v>
      </c>
      <c r="C121" s="35">
        <v>4143</v>
      </c>
      <c r="D121" s="35">
        <v>2</v>
      </c>
      <c r="E121" s="35"/>
      <c r="F121" s="35"/>
      <c r="G121" s="36" t="s">
        <v>76</v>
      </c>
      <c r="H121" s="37">
        <v>0</v>
      </c>
      <c r="I121" s="37">
        <v>0</v>
      </c>
      <c r="J121" s="32">
        <f t="shared" si="3"/>
        <v>0</v>
      </c>
      <c r="K121" s="37">
        <v>0</v>
      </c>
      <c r="L121" s="37">
        <v>0</v>
      </c>
      <c r="M121" s="32">
        <f t="shared" si="4"/>
        <v>0</v>
      </c>
      <c r="N121" s="33">
        <f t="shared" si="5"/>
        <v>0</v>
      </c>
    </row>
    <row r="122" spans="2:14">
      <c r="B122" s="34">
        <v>8110</v>
      </c>
      <c r="C122" s="35">
        <v>4143</v>
      </c>
      <c r="D122" s="35">
        <v>2</v>
      </c>
      <c r="E122" s="35">
        <v>1</v>
      </c>
      <c r="F122" s="35"/>
      <c r="G122" s="36" t="s">
        <v>76</v>
      </c>
      <c r="H122" s="37">
        <v>0</v>
      </c>
      <c r="I122" s="37">
        <v>0</v>
      </c>
      <c r="J122" s="32">
        <f t="shared" si="3"/>
        <v>0</v>
      </c>
      <c r="K122" s="37">
        <v>0</v>
      </c>
      <c r="L122" s="37">
        <v>0</v>
      </c>
      <c r="M122" s="32">
        <f t="shared" si="4"/>
        <v>0</v>
      </c>
      <c r="N122" s="33">
        <f t="shared" si="5"/>
        <v>0</v>
      </c>
    </row>
    <row r="123" spans="2:14">
      <c r="B123" s="38">
        <v>8110</v>
      </c>
      <c r="C123" s="39">
        <v>4143</v>
      </c>
      <c r="D123" s="39">
        <v>2</v>
      </c>
      <c r="E123" s="39">
        <v>1</v>
      </c>
      <c r="F123" s="39">
        <v>1</v>
      </c>
      <c r="G123" s="40" t="s">
        <v>76</v>
      </c>
      <c r="H123" s="41">
        <v>0</v>
      </c>
      <c r="I123" s="41">
        <v>0</v>
      </c>
      <c r="J123" s="41">
        <f t="shared" si="3"/>
        <v>0</v>
      </c>
      <c r="K123" s="41">
        <v>0</v>
      </c>
      <c r="L123" s="41">
        <v>0</v>
      </c>
      <c r="M123" s="41">
        <f t="shared" si="4"/>
        <v>0</v>
      </c>
      <c r="N123" s="42">
        <f t="shared" si="5"/>
        <v>0</v>
      </c>
    </row>
    <row r="124" spans="2:14">
      <c r="B124" s="34">
        <v>8110</v>
      </c>
      <c r="C124" s="35">
        <v>4143</v>
      </c>
      <c r="D124" s="35">
        <v>3</v>
      </c>
      <c r="E124" s="35"/>
      <c r="F124" s="35"/>
      <c r="G124" s="36" t="s">
        <v>77</v>
      </c>
      <c r="H124" s="37">
        <v>0</v>
      </c>
      <c r="I124" s="37">
        <v>0</v>
      </c>
      <c r="J124" s="32">
        <f t="shared" si="3"/>
        <v>0</v>
      </c>
      <c r="K124" s="37">
        <v>0</v>
      </c>
      <c r="L124" s="37">
        <v>0</v>
      </c>
      <c r="M124" s="32">
        <f t="shared" si="4"/>
        <v>0</v>
      </c>
      <c r="N124" s="33">
        <f t="shared" si="5"/>
        <v>0</v>
      </c>
    </row>
    <row r="125" spans="2:14">
      <c r="B125" s="34">
        <v>8110</v>
      </c>
      <c r="C125" s="35">
        <v>4143</v>
      </c>
      <c r="D125" s="35">
        <v>3</v>
      </c>
      <c r="E125" s="35">
        <v>1</v>
      </c>
      <c r="F125" s="35"/>
      <c r="G125" s="36" t="s">
        <v>77</v>
      </c>
      <c r="H125" s="37">
        <v>0</v>
      </c>
      <c r="I125" s="37">
        <v>0</v>
      </c>
      <c r="J125" s="32">
        <f t="shared" si="3"/>
        <v>0</v>
      </c>
      <c r="K125" s="37">
        <v>0</v>
      </c>
      <c r="L125" s="37">
        <v>0</v>
      </c>
      <c r="M125" s="32">
        <f t="shared" si="4"/>
        <v>0</v>
      </c>
      <c r="N125" s="33">
        <f t="shared" si="5"/>
        <v>0</v>
      </c>
    </row>
    <row r="126" spans="2:14">
      <c r="B126" s="38">
        <v>8110</v>
      </c>
      <c r="C126" s="39">
        <v>4143</v>
      </c>
      <c r="D126" s="39">
        <v>3</v>
      </c>
      <c r="E126" s="39">
        <v>1</v>
      </c>
      <c r="F126" s="39">
        <v>1</v>
      </c>
      <c r="G126" s="40" t="s">
        <v>77</v>
      </c>
      <c r="H126" s="41">
        <v>0</v>
      </c>
      <c r="I126" s="41">
        <v>0</v>
      </c>
      <c r="J126" s="41">
        <f t="shared" si="3"/>
        <v>0</v>
      </c>
      <c r="K126" s="41">
        <v>0</v>
      </c>
      <c r="L126" s="41">
        <v>0</v>
      </c>
      <c r="M126" s="41">
        <f t="shared" si="4"/>
        <v>0</v>
      </c>
      <c r="N126" s="42">
        <f t="shared" si="5"/>
        <v>0</v>
      </c>
    </row>
    <row r="127" spans="2:14" ht="36">
      <c r="B127" s="34">
        <v>8110</v>
      </c>
      <c r="C127" s="35">
        <v>4143</v>
      </c>
      <c r="D127" s="35">
        <v>4</v>
      </c>
      <c r="E127" s="35"/>
      <c r="F127" s="35"/>
      <c r="G127" s="36" t="s">
        <v>78</v>
      </c>
      <c r="H127" s="37">
        <v>0</v>
      </c>
      <c r="I127" s="37">
        <v>0</v>
      </c>
      <c r="J127" s="32">
        <f t="shared" si="3"/>
        <v>0</v>
      </c>
      <c r="K127" s="37">
        <v>0</v>
      </c>
      <c r="L127" s="37">
        <v>0</v>
      </c>
      <c r="M127" s="32">
        <f t="shared" si="4"/>
        <v>0</v>
      </c>
      <c r="N127" s="33">
        <f t="shared" si="5"/>
        <v>0</v>
      </c>
    </row>
    <row r="128" spans="2:14" ht="36">
      <c r="B128" s="34">
        <v>8110</v>
      </c>
      <c r="C128" s="35">
        <v>4143</v>
      </c>
      <c r="D128" s="35">
        <v>4</v>
      </c>
      <c r="E128" s="35">
        <v>1</v>
      </c>
      <c r="F128" s="35"/>
      <c r="G128" s="36" t="s">
        <v>78</v>
      </c>
      <c r="H128" s="37">
        <v>0</v>
      </c>
      <c r="I128" s="37">
        <v>0</v>
      </c>
      <c r="J128" s="32">
        <f t="shared" si="3"/>
        <v>0</v>
      </c>
      <c r="K128" s="37">
        <v>0</v>
      </c>
      <c r="L128" s="37">
        <v>0</v>
      </c>
      <c r="M128" s="32">
        <f t="shared" si="4"/>
        <v>0</v>
      </c>
      <c r="N128" s="33">
        <f t="shared" si="5"/>
        <v>0</v>
      </c>
    </row>
    <row r="129" spans="2:14" ht="36">
      <c r="B129" s="38">
        <v>8110</v>
      </c>
      <c r="C129" s="39">
        <v>4143</v>
      </c>
      <c r="D129" s="39">
        <v>4</v>
      </c>
      <c r="E129" s="39">
        <v>1</v>
      </c>
      <c r="F129" s="39">
        <v>1</v>
      </c>
      <c r="G129" s="40" t="s">
        <v>78</v>
      </c>
      <c r="H129" s="41">
        <v>0</v>
      </c>
      <c r="I129" s="41">
        <v>0</v>
      </c>
      <c r="J129" s="41">
        <f t="shared" si="3"/>
        <v>0</v>
      </c>
      <c r="K129" s="41">
        <v>0</v>
      </c>
      <c r="L129" s="41">
        <v>0</v>
      </c>
      <c r="M129" s="41">
        <f t="shared" si="4"/>
        <v>0</v>
      </c>
      <c r="N129" s="42">
        <f t="shared" si="5"/>
        <v>0</v>
      </c>
    </row>
    <row r="130" spans="2:14">
      <c r="B130" s="34">
        <v>8110</v>
      </c>
      <c r="C130" s="35">
        <v>4143</v>
      </c>
      <c r="D130" s="35">
        <v>5</v>
      </c>
      <c r="E130" s="35"/>
      <c r="F130" s="35"/>
      <c r="G130" s="36" t="s">
        <v>79</v>
      </c>
      <c r="H130" s="37">
        <v>0</v>
      </c>
      <c r="I130" s="37">
        <v>0</v>
      </c>
      <c r="J130" s="32">
        <f t="shared" si="3"/>
        <v>0</v>
      </c>
      <c r="K130" s="37">
        <v>0</v>
      </c>
      <c r="L130" s="37">
        <v>0</v>
      </c>
      <c r="M130" s="32">
        <f t="shared" si="4"/>
        <v>0</v>
      </c>
      <c r="N130" s="33">
        <f t="shared" si="5"/>
        <v>0</v>
      </c>
    </row>
    <row r="131" spans="2:14">
      <c r="B131" s="34">
        <v>8110</v>
      </c>
      <c r="C131" s="35">
        <v>4143</v>
      </c>
      <c r="D131" s="35">
        <v>5</v>
      </c>
      <c r="E131" s="35">
        <v>1</v>
      </c>
      <c r="F131" s="35"/>
      <c r="G131" s="36" t="s">
        <v>79</v>
      </c>
      <c r="H131" s="37">
        <v>0</v>
      </c>
      <c r="I131" s="37">
        <v>0</v>
      </c>
      <c r="J131" s="32">
        <f t="shared" si="3"/>
        <v>0</v>
      </c>
      <c r="K131" s="37">
        <v>0</v>
      </c>
      <c r="L131" s="37">
        <v>0</v>
      </c>
      <c r="M131" s="32">
        <f t="shared" si="4"/>
        <v>0</v>
      </c>
      <c r="N131" s="33">
        <f t="shared" si="5"/>
        <v>0</v>
      </c>
    </row>
    <row r="132" spans="2:14">
      <c r="B132" s="38">
        <v>8110</v>
      </c>
      <c r="C132" s="39">
        <v>4143</v>
      </c>
      <c r="D132" s="39">
        <v>5</v>
      </c>
      <c r="E132" s="39">
        <v>1</v>
      </c>
      <c r="F132" s="39">
        <v>1</v>
      </c>
      <c r="G132" s="40" t="s">
        <v>79</v>
      </c>
      <c r="H132" s="41">
        <v>0</v>
      </c>
      <c r="I132" s="41">
        <v>0</v>
      </c>
      <c r="J132" s="41">
        <f t="shared" si="3"/>
        <v>0</v>
      </c>
      <c r="K132" s="41">
        <v>0</v>
      </c>
      <c r="L132" s="41">
        <v>0</v>
      </c>
      <c r="M132" s="41">
        <f t="shared" si="4"/>
        <v>0</v>
      </c>
      <c r="N132" s="42">
        <f t="shared" si="5"/>
        <v>0</v>
      </c>
    </row>
    <row r="133" spans="2:14" ht="48">
      <c r="B133" s="34">
        <v>8110</v>
      </c>
      <c r="C133" s="35">
        <v>4143</v>
      </c>
      <c r="D133" s="35">
        <v>6</v>
      </c>
      <c r="E133" s="35"/>
      <c r="F133" s="35"/>
      <c r="G133" s="36" t="s">
        <v>80</v>
      </c>
      <c r="H133" s="37">
        <v>0</v>
      </c>
      <c r="I133" s="37">
        <v>0</v>
      </c>
      <c r="J133" s="32">
        <f t="shared" si="3"/>
        <v>0</v>
      </c>
      <c r="K133" s="37">
        <v>0</v>
      </c>
      <c r="L133" s="37">
        <v>0</v>
      </c>
      <c r="M133" s="32">
        <f t="shared" si="4"/>
        <v>0</v>
      </c>
      <c r="N133" s="33">
        <f t="shared" si="5"/>
        <v>0</v>
      </c>
    </row>
    <row r="134" spans="2:14" ht="48">
      <c r="B134" s="34">
        <v>8110</v>
      </c>
      <c r="C134" s="35">
        <v>4143</v>
      </c>
      <c r="D134" s="35">
        <v>6</v>
      </c>
      <c r="E134" s="35">
        <v>1</v>
      </c>
      <c r="F134" s="35"/>
      <c r="G134" s="36" t="s">
        <v>80</v>
      </c>
      <c r="H134" s="37">
        <v>0</v>
      </c>
      <c r="I134" s="37">
        <v>0</v>
      </c>
      <c r="J134" s="32">
        <f t="shared" si="3"/>
        <v>0</v>
      </c>
      <c r="K134" s="37">
        <v>0</v>
      </c>
      <c r="L134" s="37">
        <v>0</v>
      </c>
      <c r="M134" s="32">
        <f t="shared" si="4"/>
        <v>0</v>
      </c>
      <c r="N134" s="33">
        <f t="shared" si="5"/>
        <v>0</v>
      </c>
    </row>
    <row r="135" spans="2:14" ht="48">
      <c r="B135" s="38">
        <v>8110</v>
      </c>
      <c r="C135" s="39">
        <v>4143</v>
      </c>
      <c r="D135" s="39">
        <v>6</v>
      </c>
      <c r="E135" s="39">
        <v>1</v>
      </c>
      <c r="F135" s="39">
        <v>1</v>
      </c>
      <c r="G135" s="40" t="s">
        <v>80</v>
      </c>
      <c r="H135" s="41">
        <v>0</v>
      </c>
      <c r="I135" s="41">
        <v>0</v>
      </c>
      <c r="J135" s="41">
        <f t="shared" si="3"/>
        <v>0</v>
      </c>
      <c r="K135" s="41">
        <v>0</v>
      </c>
      <c r="L135" s="41">
        <v>0</v>
      </c>
      <c r="M135" s="41">
        <f t="shared" si="4"/>
        <v>0</v>
      </c>
      <c r="N135" s="42">
        <f t="shared" si="5"/>
        <v>0</v>
      </c>
    </row>
    <row r="136" spans="2:14">
      <c r="B136" s="34">
        <v>8110</v>
      </c>
      <c r="C136" s="35">
        <v>4143</v>
      </c>
      <c r="D136" s="35">
        <v>7</v>
      </c>
      <c r="E136" s="35"/>
      <c r="F136" s="35"/>
      <c r="G136" s="36" t="s">
        <v>81</v>
      </c>
      <c r="H136" s="37">
        <v>0</v>
      </c>
      <c r="I136" s="37">
        <v>0</v>
      </c>
      <c r="J136" s="32">
        <f t="shared" si="3"/>
        <v>0</v>
      </c>
      <c r="K136" s="37">
        <v>0</v>
      </c>
      <c r="L136" s="37">
        <v>0</v>
      </c>
      <c r="M136" s="32">
        <f t="shared" si="4"/>
        <v>0</v>
      </c>
      <c r="N136" s="33">
        <f t="shared" si="5"/>
        <v>0</v>
      </c>
    </row>
    <row r="137" spans="2:14">
      <c r="B137" s="34">
        <v>8110</v>
      </c>
      <c r="C137" s="35">
        <v>4143</v>
      </c>
      <c r="D137" s="35">
        <v>7</v>
      </c>
      <c r="E137" s="35">
        <v>1</v>
      </c>
      <c r="F137" s="35"/>
      <c r="G137" s="36" t="s">
        <v>81</v>
      </c>
      <c r="H137" s="37">
        <v>0</v>
      </c>
      <c r="I137" s="37">
        <v>0</v>
      </c>
      <c r="J137" s="32">
        <f t="shared" si="3"/>
        <v>0</v>
      </c>
      <c r="K137" s="37">
        <v>0</v>
      </c>
      <c r="L137" s="37">
        <v>0</v>
      </c>
      <c r="M137" s="32">
        <f t="shared" si="4"/>
        <v>0</v>
      </c>
      <c r="N137" s="33">
        <f t="shared" si="5"/>
        <v>0</v>
      </c>
    </row>
    <row r="138" spans="2:14">
      <c r="B138" s="38">
        <v>8110</v>
      </c>
      <c r="C138" s="39">
        <v>4143</v>
      </c>
      <c r="D138" s="39">
        <v>7</v>
      </c>
      <c r="E138" s="39">
        <v>1</v>
      </c>
      <c r="F138" s="39">
        <v>1</v>
      </c>
      <c r="G138" s="40" t="s">
        <v>81</v>
      </c>
      <c r="H138" s="41">
        <v>0</v>
      </c>
      <c r="I138" s="41">
        <v>0</v>
      </c>
      <c r="J138" s="41">
        <f t="shared" si="3"/>
        <v>0</v>
      </c>
      <c r="K138" s="41">
        <v>0</v>
      </c>
      <c r="L138" s="41">
        <v>0</v>
      </c>
      <c r="M138" s="41">
        <f t="shared" si="4"/>
        <v>0</v>
      </c>
      <c r="N138" s="42">
        <f t="shared" si="5"/>
        <v>0</v>
      </c>
    </row>
    <row r="139" spans="2:14" ht="36">
      <c r="B139" s="34">
        <v>8110</v>
      </c>
      <c r="C139" s="35">
        <v>4143</v>
      </c>
      <c r="D139" s="35">
        <v>8</v>
      </c>
      <c r="E139" s="35"/>
      <c r="F139" s="35"/>
      <c r="G139" s="36" t="s">
        <v>82</v>
      </c>
      <c r="H139" s="37">
        <v>0</v>
      </c>
      <c r="I139" s="37">
        <v>0</v>
      </c>
      <c r="J139" s="32">
        <f t="shared" ref="J139:J202" si="6">H139+I139</f>
        <v>0</v>
      </c>
      <c r="K139" s="37">
        <v>0</v>
      </c>
      <c r="L139" s="37">
        <v>0</v>
      </c>
      <c r="M139" s="32">
        <f t="shared" ref="M139:M202" si="7">IFERROR(L139/J139*100,0)</f>
        <v>0</v>
      </c>
      <c r="N139" s="33">
        <f t="shared" ref="N139:N202" si="8">L139-J139</f>
        <v>0</v>
      </c>
    </row>
    <row r="140" spans="2:14" ht="36">
      <c r="B140" s="34">
        <v>8110</v>
      </c>
      <c r="C140" s="35">
        <v>4143</v>
      </c>
      <c r="D140" s="35">
        <v>8</v>
      </c>
      <c r="E140" s="35">
        <v>1</v>
      </c>
      <c r="F140" s="35"/>
      <c r="G140" s="36" t="s">
        <v>82</v>
      </c>
      <c r="H140" s="37">
        <v>0</v>
      </c>
      <c r="I140" s="37">
        <v>0</v>
      </c>
      <c r="J140" s="32">
        <f t="shared" si="6"/>
        <v>0</v>
      </c>
      <c r="K140" s="37">
        <v>0</v>
      </c>
      <c r="L140" s="37">
        <v>0</v>
      </c>
      <c r="M140" s="32">
        <f t="shared" si="7"/>
        <v>0</v>
      </c>
      <c r="N140" s="33">
        <f t="shared" si="8"/>
        <v>0</v>
      </c>
    </row>
    <row r="141" spans="2:14" ht="36">
      <c r="B141" s="38">
        <v>8110</v>
      </c>
      <c r="C141" s="39">
        <v>4143</v>
      </c>
      <c r="D141" s="39">
        <v>8</v>
      </c>
      <c r="E141" s="39">
        <v>1</v>
      </c>
      <c r="F141" s="39">
        <v>1</v>
      </c>
      <c r="G141" s="40" t="s">
        <v>82</v>
      </c>
      <c r="H141" s="41">
        <v>0</v>
      </c>
      <c r="I141" s="41">
        <v>0</v>
      </c>
      <c r="J141" s="41">
        <f t="shared" si="6"/>
        <v>0</v>
      </c>
      <c r="K141" s="41">
        <v>0</v>
      </c>
      <c r="L141" s="41">
        <v>0</v>
      </c>
      <c r="M141" s="41">
        <f t="shared" si="7"/>
        <v>0</v>
      </c>
      <c r="N141" s="42">
        <f t="shared" si="8"/>
        <v>0</v>
      </c>
    </row>
    <row r="142" spans="2:14" ht="24">
      <c r="B142" s="34">
        <v>8110</v>
      </c>
      <c r="C142" s="35">
        <v>4143</v>
      </c>
      <c r="D142" s="35">
        <v>9</v>
      </c>
      <c r="E142" s="35"/>
      <c r="F142" s="35"/>
      <c r="G142" s="36" t="s">
        <v>83</v>
      </c>
      <c r="H142" s="37">
        <v>0</v>
      </c>
      <c r="I142" s="37">
        <v>0</v>
      </c>
      <c r="J142" s="32">
        <f t="shared" si="6"/>
        <v>0</v>
      </c>
      <c r="K142" s="37">
        <v>0</v>
      </c>
      <c r="L142" s="37">
        <v>0</v>
      </c>
      <c r="M142" s="32">
        <f t="shared" si="7"/>
        <v>0</v>
      </c>
      <c r="N142" s="33">
        <f t="shared" si="8"/>
        <v>0</v>
      </c>
    </row>
    <row r="143" spans="2:14" ht="24">
      <c r="B143" s="34">
        <v>8110</v>
      </c>
      <c r="C143" s="35">
        <v>4143</v>
      </c>
      <c r="D143" s="35">
        <v>9</v>
      </c>
      <c r="E143" s="35">
        <v>1</v>
      </c>
      <c r="F143" s="35"/>
      <c r="G143" s="36" t="s">
        <v>83</v>
      </c>
      <c r="H143" s="37">
        <v>0</v>
      </c>
      <c r="I143" s="37">
        <v>0</v>
      </c>
      <c r="J143" s="32">
        <f t="shared" si="6"/>
        <v>0</v>
      </c>
      <c r="K143" s="37">
        <v>0</v>
      </c>
      <c r="L143" s="37">
        <v>0</v>
      </c>
      <c r="M143" s="32">
        <f t="shared" si="7"/>
        <v>0</v>
      </c>
      <c r="N143" s="33">
        <f t="shared" si="8"/>
        <v>0</v>
      </c>
    </row>
    <row r="144" spans="2:14" ht="24">
      <c r="B144" s="38">
        <v>8110</v>
      </c>
      <c r="C144" s="39">
        <v>4143</v>
      </c>
      <c r="D144" s="39">
        <v>9</v>
      </c>
      <c r="E144" s="39">
        <v>1</v>
      </c>
      <c r="F144" s="39">
        <v>1</v>
      </c>
      <c r="G144" s="40" t="s">
        <v>83</v>
      </c>
      <c r="H144" s="41">
        <v>0</v>
      </c>
      <c r="I144" s="41">
        <v>0</v>
      </c>
      <c r="J144" s="41">
        <f t="shared" si="6"/>
        <v>0</v>
      </c>
      <c r="K144" s="41">
        <v>0</v>
      </c>
      <c r="L144" s="41">
        <v>0</v>
      </c>
      <c r="M144" s="41">
        <f t="shared" si="7"/>
        <v>0</v>
      </c>
      <c r="N144" s="42">
        <f t="shared" si="8"/>
        <v>0</v>
      </c>
    </row>
    <row r="145" spans="2:14" ht="24">
      <c r="B145" s="34">
        <v>8110</v>
      </c>
      <c r="C145" s="35">
        <v>4143</v>
      </c>
      <c r="D145" s="35">
        <v>10</v>
      </c>
      <c r="E145" s="35"/>
      <c r="F145" s="35"/>
      <c r="G145" s="36" t="s">
        <v>84</v>
      </c>
      <c r="H145" s="37">
        <v>0</v>
      </c>
      <c r="I145" s="37">
        <v>0</v>
      </c>
      <c r="J145" s="32">
        <f t="shared" si="6"/>
        <v>0</v>
      </c>
      <c r="K145" s="37">
        <v>0</v>
      </c>
      <c r="L145" s="37">
        <v>0</v>
      </c>
      <c r="M145" s="32">
        <f t="shared" si="7"/>
        <v>0</v>
      </c>
      <c r="N145" s="33">
        <f t="shared" si="8"/>
        <v>0</v>
      </c>
    </row>
    <row r="146" spans="2:14" ht="24">
      <c r="B146" s="34">
        <v>8110</v>
      </c>
      <c r="C146" s="35">
        <v>4143</v>
      </c>
      <c r="D146" s="35">
        <v>10</v>
      </c>
      <c r="E146" s="35">
        <v>1</v>
      </c>
      <c r="F146" s="35"/>
      <c r="G146" s="36" t="s">
        <v>84</v>
      </c>
      <c r="H146" s="37">
        <v>0</v>
      </c>
      <c r="I146" s="37">
        <v>0</v>
      </c>
      <c r="J146" s="32">
        <f t="shared" si="6"/>
        <v>0</v>
      </c>
      <c r="K146" s="37">
        <v>0</v>
      </c>
      <c r="L146" s="37">
        <v>0</v>
      </c>
      <c r="M146" s="32">
        <f t="shared" si="7"/>
        <v>0</v>
      </c>
      <c r="N146" s="33">
        <f t="shared" si="8"/>
        <v>0</v>
      </c>
    </row>
    <row r="147" spans="2:14" ht="24">
      <c r="B147" s="38">
        <v>8110</v>
      </c>
      <c r="C147" s="39">
        <v>4143</v>
      </c>
      <c r="D147" s="39">
        <v>10</v>
      </c>
      <c r="E147" s="39">
        <v>1</v>
      </c>
      <c r="F147" s="39">
        <v>1</v>
      </c>
      <c r="G147" s="40" t="s">
        <v>84</v>
      </c>
      <c r="H147" s="41">
        <v>0</v>
      </c>
      <c r="I147" s="41">
        <v>0</v>
      </c>
      <c r="J147" s="41">
        <f t="shared" si="6"/>
        <v>0</v>
      </c>
      <c r="K147" s="41">
        <v>0</v>
      </c>
      <c r="L147" s="41">
        <v>0</v>
      </c>
      <c r="M147" s="41">
        <f t="shared" si="7"/>
        <v>0</v>
      </c>
      <c r="N147" s="42">
        <f t="shared" si="8"/>
        <v>0</v>
      </c>
    </row>
    <row r="148" spans="2:14">
      <c r="B148" s="34">
        <v>8110</v>
      </c>
      <c r="C148" s="35">
        <v>4143</v>
      </c>
      <c r="D148" s="35">
        <v>11</v>
      </c>
      <c r="E148" s="35"/>
      <c r="F148" s="35"/>
      <c r="G148" s="36" t="s">
        <v>85</v>
      </c>
      <c r="H148" s="37">
        <v>0</v>
      </c>
      <c r="I148" s="37">
        <v>0</v>
      </c>
      <c r="J148" s="32">
        <f t="shared" si="6"/>
        <v>0</v>
      </c>
      <c r="K148" s="37">
        <v>0</v>
      </c>
      <c r="L148" s="37">
        <v>0</v>
      </c>
      <c r="M148" s="32">
        <f t="shared" si="7"/>
        <v>0</v>
      </c>
      <c r="N148" s="33">
        <f t="shared" si="8"/>
        <v>0</v>
      </c>
    </row>
    <row r="149" spans="2:14">
      <c r="B149" s="34">
        <v>8110</v>
      </c>
      <c r="C149" s="35">
        <v>4143</v>
      </c>
      <c r="D149" s="35">
        <v>11</v>
      </c>
      <c r="E149" s="35">
        <v>1</v>
      </c>
      <c r="F149" s="35"/>
      <c r="G149" s="36" t="s">
        <v>85</v>
      </c>
      <c r="H149" s="37">
        <v>0</v>
      </c>
      <c r="I149" s="37">
        <v>0</v>
      </c>
      <c r="J149" s="32">
        <f t="shared" si="6"/>
        <v>0</v>
      </c>
      <c r="K149" s="37">
        <v>0</v>
      </c>
      <c r="L149" s="37">
        <v>0</v>
      </c>
      <c r="M149" s="32">
        <f t="shared" si="7"/>
        <v>0</v>
      </c>
      <c r="N149" s="33">
        <f t="shared" si="8"/>
        <v>0</v>
      </c>
    </row>
    <row r="150" spans="2:14">
      <c r="B150" s="38">
        <v>8110</v>
      </c>
      <c r="C150" s="39">
        <v>4143</v>
      </c>
      <c r="D150" s="39">
        <v>11</v>
      </c>
      <c r="E150" s="39">
        <v>1</v>
      </c>
      <c r="F150" s="39">
        <v>1</v>
      </c>
      <c r="G150" s="40" t="s">
        <v>85</v>
      </c>
      <c r="H150" s="41">
        <v>0</v>
      </c>
      <c r="I150" s="41">
        <v>0</v>
      </c>
      <c r="J150" s="41">
        <f t="shared" si="6"/>
        <v>0</v>
      </c>
      <c r="K150" s="41">
        <v>0</v>
      </c>
      <c r="L150" s="41">
        <v>0</v>
      </c>
      <c r="M150" s="41">
        <f t="shared" si="7"/>
        <v>0</v>
      </c>
      <c r="N150" s="42">
        <f t="shared" si="8"/>
        <v>0</v>
      </c>
    </row>
    <row r="151" spans="2:14" ht="48">
      <c r="B151" s="34">
        <v>8110</v>
      </c>
      <c r="C151" s="35">
        <v>4143</v>
      </c>
      <c r="D151" s="35">
        <v>12</v>
      </c>
      <c r="E151" s="35"/>
      <c r="F151" s="35"/>
      <c r="G151" s="36" t="s">
        <v>86</v>
      </c>
      <c r="H151" s="37">
        <v>0</v>
      </c>
      <c r="I151" s="37">
        <v>0</v>
      </c>
      <c r="J151" s="32">
        <f t="shared" si="6"/>
        <v>0</v>
      </c>
      <c r="K151" s="37">
        <v>0</v>
      </c>
      <c r="L151" s="37">
        <v>0</v>
      </c>
      <c r="M151" s="32">
        <f t="shared" si="7"/>
        <v>0</v>
      </c>
      <c r="N151" s="33">
        <f t="shared" si="8"/>
        <v>0</v>
      </c>
    </row>
    <row r="152" spans="2:14" ht="48">
      <c r="B152" s="34">
        <v>8110</v>
      </c>
      <c r="C152" s="35">
        <v>4143</v>
      </c>
      <c r="D152" s="35">
        <v>12</v>
      </c>
      <c r="E152" s="35">
        <v>1</v>
      </c>
      <c r="F152" s="35"/>
      <c r="G152" s="36" t="s">
        <v>86</v>
      </c>
      <c r="H152" s="37">
        <v>0</v>
      </c>
      <c r="I152" s="37">
        <v>0</v>
      </c>
      <c r="J152" s="32">
        <f t="shared" si="6"/>
        <v>0</v>
      </c>
      <c r="K152" s="37">
        <v>0</v>
      </c>
      <c r="L152" s="37">
        <v>0</v>
      </c>
      <c r="M152" s="32">
        <f t="shared" si="7"/>
        <v>0</v>
      </c>
      <c r="N152" s="33">
        <f t="shared" si="8"/>
        <v>0</v>
      </c>
    </row>
    <row r="153" spans="2:14" ht="48">
      <c r="B153" s="38">
        <v>8110</v>
      </c>
      <c r="C153" s="39">
        <v>4143</v>
      </c>
      <c r="D153" s="39">
        <v>12</v>
      </c>
      <c r="E153" s="39">
        <v>1</v>
      </c>
      <c r="F153" s="39">
        <v>1</v>
      </c>
      <c r="G153" s="40" t="s">
        <v>86</v>
      </c>
      <c r="H153" s="41">
        <v>0</v>
      </c>
      <c r="I153" s="41">
        <v>0</v>
      </c>
      <c r="J153" s="41">
        <f t="shared" si="6"/>
        <v>0</v>
      </c>
      <c r="K153" s="41">
        <v>0</v>
      </c>
      <c r="L153" s="41">
        <v>0</v>
      </c>
      <c r="M153" s="41">
        <f t="shared" si="7"/>
        <v>0</v>
      </c>
      <c r="N153" s="42">
        <f t="shared" si="8"/>
        <v>0</v>
      </c>
    </row>
    <row r="154" spans="2:14">
      <c r="B154" s="29">
        <v>8110</v>
      </c>
      <c r="C154" s="30">
        <v>4144</v>
      </c>
      <c r="D154" s="30"/>
      <c r="E154" s="30"/>
      <c r="F154" s="30"/>
      <c r="G154" s="31" t="s">
        <v>87</v>
      </c>
      <c r="H154" s="32">
        <v>0</v>
      </c>
      <c r="I154" s="32">
        <v>0</v>
      </c>
      <c r="J154" s="32">
        <f t="shared" si="6"/>
        <v>0</v>
      </c>
      <c r="K154" s="32">
        <v>0</v>
      </c>
      <c r="L154" s="32">
        <v>0</v>
      </c>
      <c r="M154" s="32">
        <f t="shared" si="7"/>
        <v>0</v>
      </c>
      <c r="N154" s="33">
        <f t="shared" si="8"/>
        <v>0</v>
      </c>
    </row>
    <row r="155" spans="2:14">
      <c r="B155" s="34">
        <v>8110</v>
      </c>
      <c r="C155" s="35">
        <v>4144</v>
      </c>
      <c r="D155" s="35">
        <v>1</v>
      </c>
      <c r="E155" s="35"/>
      <c r="F155" s="35"/>
      <c r="G155" s="36" t="s">
        <v>87</v>
      </c>
      <c r="H155" s="37">
        <v>0</v>
      </c>
      <c r="I155" s="37">
        <v>0</v>
      </c>
      <c r="J155" s="32">
        <f t="shared" si="6"/>
        <v>0</v>
      </c>
      <c r="K155" s="37">
        <v>0</v>
      </c>
      <c r="L155" s="37">
        <v>0</v>
      </c>
      <c r="M155" s="32">
        <f t="shared" si="7"/>
        <v>0</v>
      </c>
      <c r="N155" s="33">
        <f t="shared" si="8"/>
        <v>0</v>
      </c>
    </row>
    <row r="156" spans="2:14">
      <c r="B156" s="34">
        <v>8110</v>
      </c>
      <c r="C156" s="35">
        <v>4144</v>
      </c>
      <c r="D156" s="35">
        <v>1</v>
      </c>
      <c r="E156" s="35">
        <v>1</v>
      </c>
      <c r="F156" s="35"/>
      <c r="G156" s="36" t="s">
        <v>87</v>
      </c>
      <c r="H156" s="37">
        <v>0</v>
      </c>
      <c r="I156" s="37">
        <v>0</v>
      </c>
      <c r="J156" s="32">
        <f t="shared" si="6"/>
        <v>0</v>
      </c>
      <c r="K156" s="37">
        <v>0</v>
      </c>
      <c r="L156" s="37">
        <v>0</v>
      </c>
      <c r="M156" s="32">
        <f t="shared" si="7"/>
        <v>0</v>
      </c>
      <c r="N156" s="33">
        <f t="shared" si="8"/>
        <v>0</v>
      </c>
    </row>
    <row r="157" spans="2:14">
      <c r="B157" s="38">
        <v>8110</v>
      </c>
      <c r="C157" s="39">
        <v>4144</v>
      </c>
      <c r="D157" s="39">
        <v>1</v>
      </c>
      <c r="E157" s="39">
        <v>1</v>
      </c>
      <c r="F157" s="39">
        <v>1</v>
      </c>
      <c r="G157" s="40" t="s">
        <v>27</v>
      </c>
      <c r="H157" s="41">
        <v>0</v>
      </c>
      <c r="I157" s="41">
        <v>0</v>
      </c>
      <c r="J157" s="41">
        <f t="shared" si="6"/>
        <v>0</v>
      </c>
      <c r="K157" s="41">
        <v>0</v>
      </c>
      <c r="L157" s="41">
        <v>0</v>
      </c>
      <c r="M157" s="41">
        <f t="shared" si="7"/>
        <v>0</v>
      </c>
      <c r="N157" s="42">
        <f t="shared" si="8"/>
        <v>0</v>
      </c>
    </row>
    <row r="158" spans="2:14">
      <c r="B158" s="38">
        <v>8110</v>
      </c>
      <c r="C158" s="39">
        <v>4144</v>
      </c>
      <c r="D158" s="39">
        <v>1</v>
      </c>
      <c r="E158" s="39">
        <v>1</v>
      </c>
      <c r="F158" s="39">
        <v>2</v>
      </c>
      <c r="G158" s="40" t="s">
        <v>28</v>
      </c>
      <c r="H158" s="41">
        <v>0</v>
      </c>
      <c r="I158" s="41">
        <v>0</v>
      </c>
      <c r="J158" s="41">
        <f t="shared" si="6"/>
        <v>0</v>
      </c>
      <c r="K158" s="41">
        <v>0</v>
      </c>
      <c r="L158" s="41">
        <v>0</v>
      </c>
      <c r="M158" s="41">
        <f t="shared" si="7"/>
        <v>0</v>
      </c>
      <c r="N158" s="42">
        <f t="shared" si="8"/>
        <v>0</v>
      </c>
    </row>
    <row r="159" spans="2:14">
      <c r="B159" s="38">
        <v>8110</v>
      </c>
      <c r="C159" s="39">
        <v>4144</v>
      </c>
      <c r="D159" s="39">
        <v>1</v>
      </c>
      <c r="E159" s="39">
        <v>1</v>
      </c>
      <c r="F159" s="39">
        <v>3</v>
      </c>
      <c r="G159" s="40" t="s">
        <v>48</v>
      </c>
      <c r="H159" s="41">
        <v>0</v>
      </c>
      <c r="I159" s="41">
        <v>0</v>
      </c>
      <c r="J159" s="41">
        <f t="shared" si="6"/>
        <v>0</v>
      </c>
      <c r="K159" s="41">
        <v>0</v>
      </c>
      <c r="L159" s="41">
        <v>0</v>
      </c>
      <c r="M159" s="41">
        <f t="shared" si="7"/>
        <v>0</v>
      </c>
      <c r="N159" s="42">
        <f t="shared" si="8"/>
        <v>0</v>
      </c>
    </row>
    <row r="160" spans="2:14" ht="24">
      <c r="B160" s="38">
        <v>8110</v>
      </c>
      <c r="C160" s="39">
        <v>4144</v>
      </c>
      <c r="D160" s="39">
        <v>1</v>
      </c>
      <c r="E160" s="39">
        <v>1</v>
      </c>
      <c r="F160" s="39">
        <v>4</v>
      </c>
      <c r="G160" s="40" t="s">
        <v>49</v>
      </c>
      <c r="H160" s="41">
        <v>0</v>
      </c>
      <c r="I160" s="41">
        <v>0</v>
      </c>
      <c r="J160" s="41">
        <f t="shared" si="6"/>
        <v>0</v>
      </c>
      <c r="K160" s="41">
        <v>0</v>
      </c>
      <c r="L160" s="41">
        <v>0</v>
      </c>
      <c r="M160" s="41">
        <f t="shared" si="7"/>
        <v>0</v>
      </c>
      <c r="N160" s="42">
        <f t="shared" si="8"/>
        <v>0</v>
      </c>
    </row>
    <row r="161" spans="2:14" ht="48">
      <c r="B161" s="29">
        <v>8110</v>
      </c>
      <c r="C161" s="30">
        <v>4145</v>
      </c>
      <c r="D161" s="30"/>
      <c r="E161" s="30"/>
      <c r="F161" s="30"/>
      <c r="G161" s="31" t="s">
        <v>88</v>
      </c>
      <c r="H161" s="32">
        <v>0</v>
      </c>
      <c r="I161" s="32">
        <v>0</v>
      </c>
      <c r="J161" s="32">
        <f t="shared" si="6"/>
        <v>0</v>
      </c>
      <c r="K161" s="32">
        <v>0</v>
      </c>
      <c r="L161" s="32">
        <v>0</v>
      </c>
      <c r="M161" s="32">
        <f t="shared" si="7"/>
        <v>0</v>
      </c>
      <c r="N161" s="33">
        <f t="shared" si="8"/>
        <v>0</v>
      </c>
    </row>
    <row r="162" spans="2:14" ht="48">
      <c r="B162" s="34">
        <v>8110</v>
      </c>
      <c r="C162" s="35">
        <v>4145</v>
      </c>
      <c r="D162" s="35">
        <v>1</v>
      </c>
      <c r="E162" s="35"/>
      <c r="F162" s="35"/>
      <c r="G162" s="36" t="s">
        <v>88</v>
      </c>
      <c r="H162" s="37">
        <v>0</v>
      </c>
      <c r="I162" s="37">
        <v>0</v>
      </c>
      <c r="J162" s="32">
        <f t="shared" si="6"/>
        <v>0</v>
      </c>
      <c r="K162" s="37">
        <v>0</v>
      </c>
      <c r="L162" s="37">
        <v>0</v>
      </c>
      <c r="M162" s="32">
        <f t="shared" si="7"/>
        <v>0</v>
      </c>
      <c r="N162" s="33">
        <f t="shared" si="8"/>
        <v>0</v>
      </c>
    </row>
    <row r="163" spans="2:14" ht="48">
      <c r="B163" s="34">
        <v>8110</v>
      </c>
      <c r="C163" s="35">
        <v>4145</v>
      </c>
      <c r="D163" s="35">
        <v>1</v>
      </c>
      <c r="E163" s="35">
        <v>1</v>
      </c>
      <c r="F163" s="35"/>
      <c r="G163" s="36" t="s">
        <v>88</v>
      </c>
      <c r="H163" s="37">
        <v>0</v>
      </c>
      <c r="I163" s="37">
        <v>0</v>
      </c>
      <c r="J163" s="32">
        <f t="shared" si="6"/>
        <v>0</v>
      </c>
      <c r="K163" s="37">
        <v>0</v>
      </c>
      <c r="L163" s="37">
        <v>0</v>
      </c>
      <c r="M163" s="32">
        <f t="shared" si="7"/>
        <v>0</v>
      </c>
      <c r="N163" s="33">
        <f t="shared" si="8"/>
        <v>0</v>
      </c>
    </row>
    <row r="164" spans="2:14" ht="48">
      <c r="B164" s="38">
        <v>8110</v>
      </c>
      <c r="C164" s="39">
        <v>4145</v>
      </c>
      <c r="D164" s="39">
        <v>1</v>
      </c>
      <c r="E164" s="39">
        <v>1</v>
      </c>
      <c r="F164" s="39">
        <v>1</v>
      </c>
      <c r="G164" s="40" t="s">
        <v>88</v>
      </c>
      <c r="H164" s="41">
        <v>0</v>
      </c>
      <c r="I164" s="41">
        <v>0</v>
      </c>
      <c r="J164" s="41">
        <f t="shared" si="6"/>
        <v>0</v>
      </c>
      <c r="K164" s="41">
        <v>0</v>
      </c>
      <c r="L164" s="41">
        <v>0</v>
      </c>
      <c r="M164" s="41">
        <f t="shared" si="7"/>
        <v>0</v>
      </c>
      <c r="N164" s="42">
        <f t="shared" si="8"/>
        <v>0</v>
      </c>
    </row>
    <row r="165" spans="2:14">
      <c r="B165" s="29">
        <v>8110</v>
      </c>
      <c r="C165" s="30">
        <v>4149</v>
      </c>
      <c r="D165" s="30"/>
      <c r="E165" s="30"/>
      <c r="F165" s="30"/>
      <c r="G165" s="31" t="s">
        <v>89</v>
      </c>
      <c r="H165" s="32">
        <v>0</v>
      </c>
      <c r="I165" s="32">
        <v>0</v>
      </c>
      <c r="J165" s="32">
        <f t="shared" si="6"/>
        <v>0</v>
      </c>
      <c r="K165" s="32">
        <v>0</v>
      </c>
      <c r="L165" s="32">
        <v>0</v>
      </c>
      <c r="M165" s="32">
        <f t="shared" si="7"/>
        <v>0</v>
      </c>
      <c r="N165" s="33">
        <f t="shared" si="8"/>
        <v>0</v>
      </c>
    </row>
    <row r="166" spans="2:14">
      <c r="B166" s="34">
        <v>8110</v>
      </c>
      <c r="C166" s="35">
        <v>4149</v>
      </c>
      <c r="D166" s="35">
        <v>1</v>
      </c>
      <c r="E166" s="35"/>
      <c r="F166" s="35"/>
      <c r="G166" s="36" t="s">
        <v>89</v>
      </c>
      <c r="H166" s="37">
        <v>0</v>
      </c>
      <c r="I166" s="37">
        <v>0</v>
      </c>
      <c r="J166" s="32">
        <f t="shared" si="6"/>
        <v>0</v>
      </c>
      <c r="K166" s="37">
        <v>0</v>
      </c>
      <c r="L166" s="37">
        <v>0</v>
      </c>
      <c r="M166" s="32">
        <f t="shared" si="7"/>
        <v>0</v>
      </c>
      <c r="N166" s="33">
        <f t="shared" si="8"/>
        <v>0</v>
      </c>
    </row>
    <row r="167" spans="2:14">
      <c r="B167" s="34">
        <v>8110</v>
      </c>
      <c r="C167" s="35">
        <v>4149</v>
      </c>
      <c r="D167" s="35">
        <v>1</v>
      </c>
      <c r="E167" s="35">
        <v>1</v>
      </c>
      <c r="F167" s="35"/>
      <c r="G167" s="36" t="s">
        <v>89</v>
      </c>
      <c r="H167" s="37">
        <v>0</v>
      </c>
      <c r="I167" s="37">
        <v>0</v>
      </c>
      <c r="J167" s="32">
        <f t="shared" si="6"/>
        <v>0</v>
      </c>
      <c r="K167" s="37">
        <v>0</v>
      </c>
      <c r="L167" s="37">
        <v>0</v>
      </c>
      <c r="M167" s="32">
        <f t="shared" si="7"/>
        <v>0</v>
      </c>
      <c r="N167" s="33">
        <f t="shared" si="8"/>
        <v>0</v>
      </c>
    </row>
    <row r="168" spans="2:14">
      <c r="B168" s="38">
        <v>8110</v>
      </c>
      <c r="C168" s="39">
        <v>4149</v>
      </c>
      <c r="D168" s="39">
        <v>1</v>
      </c>
      <c r="E168" s="39">
        <v>1</v>
      </c>
      <c r="F168" s="39">
        <v>1</v>
      </c>
      <c r="G168" s="40" t="s">
        <v>89</v>
      </c>
      <c r="H168" s="41">
        <v>0</v>
      </c>
      <c r="I168" s="41">
        <v>0</v>
      </c>
      <c r="J168" s="41">
        <f t="shared" si="6"/>
        <v>0</v>
      </c>
      <c r="K168" s="41">
        <v>0</v>
      </c>
      <c r="L168" s="41">
        <v>0</v>
      </c>
      <c r="M168" s="41">
        <f t="shared" si="7"/>
        <v>0</v>
      </c>
      <c r="N168" s="42">
        <f t="shared" si="8"/>
        <v>0</v>
      </c>
    </row>
    <row r="169" spans="2:14">
      <c r="B169" s="29">
        <v>8110</v>
      </c>
      <c r="C169" s="30">
        <v>4150</v>
      </c>
      <c r="D169" s="30"/>
      <c r="E169" s="30"/>
      <c r="F169" s="30"/>
      <c r="G169" s="31" t="s">
        <v>90</v>
      </c>
      <c r="H169" s="32">
        <v>0</v>
      </c>
      <c r="I169" s="32">
        <v>0</v>
      </c>
      <c r="J169" s="32">
        <f t="shared" si="6"/>
        <v>0</v>
      </c>
      <c r="K169" s="32">
        <v>0</v>
      </c>
      <c r="L169" s="32">
        <v>0</v>
      </c>
      <c r="M169" s="32">
        <f t="shared" si="7"/>
        <v>0</v>
      </c>
      <c r="N169" s="33">
        <f t="shared" si="8"/>
        <v>0</v>
      </c>
    </row>
    <row r="170" spans="2:14">
      <c r="B170" s="29">
        <v>8110</v>
      </c>
      <c r="C170" s="30">
        <v>4151</v>
      </c>
      <c r="D170" s="30"/>
      <c r="E170" s="30"/>
      <c r="F170" s="30"/>
      <c r="G170" s="31" t="s">
        <v>90</v>
      </c>
      <c r="H170" s="32">
        <v>0</v>
      </c>
      <c r="I170" s="32">
        <v>0</v>
      </c>
      <c r="J170" s="32">
        <f t="shared" si="6"/>
        <v>0</v>
      </c>
      <c r="K170" s="32">
        <v>0</v>
      </c>
      <c r="L170" s="32">
        <v>0</v>
      </c>
      <c r="M170" s="32">
        <f t="shared" si="7"/>
        <v>0</v>
      </c>
      <c r="N170" s="33">
        <f t="shared" si="8"/>
        <v>0</v>
      </c>
    </row>
    <row r="171" spans="2:14">
      <c r="B171" s="34">
        <v>8110</v>
      </c>
      <c r="C171" s="35">
        <v>4151</v>
      </c>
      <c r="D171" s="35">
        <v>1</v>
      </c>
      <c r="E171" s="35"/>
      <c r="F171" s="35"/>
      <c r="G171" s="36" t="s">
        <v>90</v>
      </c>
      <c r="H171" s="37">
        <v>0</v>
      </c>
      <c r="I171" s="37">
        <v>0</v>
      </c>
      <c r="J171" s="32">
        <f t="shared" si="6"/>
        <v>0</v>
      </c>
      <c r="K171" s="37">
        <v>0</v>
      </c>
      <c r="L171" s="37">
        <v>0</v>
      </c>
      <c r="M171" s="32">
        <f t="shared" si="7"/>
        <v>0</v>
      </c>
      <c r="N171" s="33">
        <f t="shared" si="8"/>
        <v>0</v>
      </c>
    </row>
    <row r="172" spans="2:14" ht="36">
      <c r="B172" s="34">
        <v>8110</v>
      </c>
      <c r="C172" s="35">
        <v>4151</v>
      </c>
      <c r="D172" s="35">
        <v>1</v>
      </c>
      <c r="E172" s="35">
        <v>1</v>
      </c>
      <c r="F172" s="35"/>
      <c r="G172" s="36" t="s">
        <v>91</v>
      </c>
      <c r="H172" s="37">
        <v>0</v>
      </c>
      <c r="I172" s="37">
        <v>0</v>
      </c>
      <c r="J172" s="32">
        <f t="shared" si="6"/>
        <v>0</v>
      </c>
      <c r="K172" s="37">
        <v>0</v>
      </c>
      <c r="L172" s="37">
        <v>0</v>
      </c>
      <c r="M172" s="32">
        <f t="shared" si="7"/>
        <v>0</v>
      </c>
      <c r="N172" s="33">
        <f t="shared" si="8"/>
        <v>0</v>
      </c>
    </row>
    <row r="173" spans="2:14" ht="24">
      <c r="B173" s="38">
        <v>8110</v>
      </c>
      <c r="C173" s="39">
        <v>4151</v>
      </c>
      <c r="D173" s="39">
        <v>1</v>
      </c>
      <c r="E173" s="39">
        <v>1</v>
      </c>
      <c r="F173" s="39">
        <v>1</v>
      </c>
      <c r="G173" s="40" t="s">
        <v>92</v>
      </c>
      <c r="H173" s="41">
        <v>0</v>
      </c>
      <c r="I173" s="41">
        <v>0</v>
      </c>
      <c r="J173" s="41">
        <f t="shared" si="6"/>
        <v>0</v>
      </c>
      <c r="K173" s="41">
        <v>0</v>
      </c>
      <c r="L173" s="41">
        <v>0</v>
      </c>
      <c r="M173" s="41">
        <f t="shared" si="7"/>
        <v>0</v>
      </c>
      <c r="N173" s="42">
        <f t="shared" si="8"/>
        <v>0</v>
      </c>
    </row>
    <row r="174" spans="2:14">
      <c r="B174" s="38">
        <v>8110</v>
      </c>
      <c r="C174" s="39">
        <v>4151</v>
      </c>
      <c r="D174" s="39">
        <v>1</v>
      </c>
      <c r="E174" s="39">
        <v>1</v>
      </c>
      <c r="F174" s="39">
        <v>2</v>
      </c>
      <c r="G174" s="40" t="s">
        <v>93</v>
      </c>
      <c r="H174" s="41">
        <v>0</v>
      </c>
      <c r="I174" s="41">
        <v>0</v>
      </c>
      <c r="J174" s="41">
        <f t="shared" si="6"/>
        <v>0</v>
      </c>
      <c r="K174" s="41">
        <v>0</v>
      </c>
      <c r="L174" s="41">
        <v>0</v>
      </c>
      <c r="M174" s="41">
        <f t="shared" si="7"/>
        <v>0</v>
      </c>
      <c r="N174" s="42">
        <f t="shared" si="8"/>
        <v>0</v>
      </c>
    </row>
    <row r="175" spans="2:14">
      <c r="B175" s="38">
        <v>8110</v>
      </c>
      <c r="C175" s="39">
        <v>4151</v>
      </c>
      <c r="D175" s="39">
        <v>1</v>
      </c>
      <c r="E175" s="39">
        <v>1</v>
      </c>
      <c r="F175" s="39">
        <v>3</v>
      </c>
      <c r="G175" s="40" t="s">
        <v>94</v>
      </c>
      <c r="H175" s="41">
        <v>0</v>
      </c>
      <c r="I175" s="41">
        <v>0</v>
      </c>
      <c r="J175" s="41">
        <f t="shared" si="6"/>
        <v>0</v>
      </c>
      <c r="K175" s="41">
        <v>0</v>
      </c>
      <c r="L175" s="41">
        <v>0</v>
      </c>
      <c r="M175" s="41">
        <f t="shared" si="7"/>
        <v>0</v>
      </c>
      <c r="N175" s="42">
        <f t="shared" si="8"/>
        <v>0</v>
      </c>
    </row>
    <row r="176" spans="2:14">
      <c r="B176" s="34">
        <v>8110</v>
      </c>
      <c r="C176" s="35">
        <v>4151</v>
      </c>
      <c r="D176" s="35">
        <v>1</v>
      </c>
      <c r="E176" s="35">
        <v>2</v>
      </c>
      <c r="F176" s="35"/>
      <c r="G176" s="36" t="s">
        <v>95</v>
      </c>
      <c r="H176" s="37">
        <v>0</v>
      </c>
      <c r="I176" s="37">
        <v>0</v>
      </c>
      <c r="J176" s="32">
        <f t="shared" si="6"/>
        <v>0</v>
      </c>
      <c r="K176" s="37">
        <v>0</v>
      </c>
      <c r="L176" s="37">
        <v>0</v>
      </c>
      <c r="M176" s="32">
        <f t="shared" si="7"/>
        <v>0</v>
      </c>
      <c r="N176" s="33">
        <f t="shared" si="8"/>
        <v>0</v>
      </c>
    </row>
    <row r="177" spans="2:14">
      <c r="B177" s="38">
        <v>8110</v>
      </c>
      <c r="C177" s="39">
        <v>4151</v>
      </c>
      <c r="D177" s="39">
        <v>1</v>
      </c>
      <c r="E177" s="39">
        <v>2</v>
      </c>
      <c r="F177" s="39">
        <v>1</v>
      </c>
      <c r="G177" s="40" t="s">
        <v>96</v>
      </c>
      <c r="H177" s="41">
        <v>0</v>
      </c>
      <c r="I177" s="41">
        <v>0</v>
      </c>
      <c r="J177" s="41">
        <f t="shared" si="6"/>
        <v>0</v>
      </c>
      <c r="K177" s="41">
        <v>0</v>
      </c>
      <c r="L177" s="41">
        <v>0</v>
      </c>
      <c r="M177" s="41">
        <f t="shared" si="7"/>
        <v>0</v>
      </c>
      <c r="N177" s="42">
        <f t="shared" si="8"/>
        <v>0</v>
      </c>
    </row>
    <row r="178" spans="2:14">
      <c r="B178" s="38">
        <v>8110</v>
      </c>
      <c r="C178" s="39">
        <v>4151</v>
      </c>
      <c r="D178" s="39">
        <v>1</v>
      </c>
      <c r="E178" s="39">
        <v>2</v>
      </c>
      <c r="F178" s="39">
        <v>2</v>
      </c>
      <c r="G178" s="40" t="s">
        <v>97</v>
      </c>
      <c r="H178" s="41">
        <v>0</v>
      </c>
      <c r="I178" s="41">
        <v>0</v>
      </c>
      <c r="J178" s="41">
        <f t="shared" si="6"/>
        <v>0</v>
      </c>
      <c r="K178" s="41">
        <v>0</v>
      </c>
      <c r="L178" s="41">
        <v>0</v>
      </c>
      <c r="M178" s="41">
        <f t="shared" si="7"/>
        <v>0</v>
      </c>
      <c r="N178" s="42">
        <f t="shared" si="8"/>
        <v>0</v>
      </c>
    </row>
    <row r="179" spans="2:14">
      <c r="B179" s="38">
        <v>8110</v>
      </c>
      <c r="C179" s="39">
        <v>4151</v>
      </c>
      <c r="D179" s="39">
        <v>1</v>
      </c>
      <c r="E179" s="39">
        <v>2</v>
      </c>
      <c r="F179" s="39">
        <v>3</v>
      </c>
      <c r="G179" s="40" t="s">
        <v>98</v>
      </c>
      <c r="H179" s="41">
        <v>0</v>
      </c>
      <c r="I179" s="41">
        <v>0</v>
      </c>
      <c r="J179" s="41">
        <f t="shared" si="6"/>
        <v>0</v>
      </c>
      <c r="K179" s="41">
        <v>0</v>
      </c>
      <c r="L179" s="41">
        <v>0</v>
      </c>
      <c r="M179" s="41">
        <f t="shared" si="7"/>
        <v>0</v>
      </c>
      <c r="N179" s="42">
        <f t="shared" si="8"/>
        <v>0</v>
      </c>
    </row>
    <row r="180" spans="2:14">
      <c r="B180" s="38">
        <v>8110</v>
      </c>
      <c r="C180" s="39">
        <v>4151</v>
      </c>
      <c r="D180" s="39">
        <v>1</v>
      </c>
      <c r="E180" s="39">
        <v>2</v>
      </c>
      <c r="F180" s="39">
        <v>4</v>
      </c>
      <c r="G180" s="40" t="s">
        <v>99</v>
      </c>
      <c r="H180" s="41">
        <v>0</v>
      </c>
      <c r="I180" s="41">
        <v>0</v>
      </c>
      <c r="J180" s="41">
        <f t="shared" si="6"/>
        <v>0</v>
      </c>
      <c r="K180" s="41">
        <v>0</v>
      </c>
      <c r="L180" s="41">
        <v>0</v>
      </c>
      <c r="M180" s="41">
        <f t="shared" si="7"/>
        <v>0</v>
      </c>
      <c r="N180" s="42">
        <f t="shared" si="8"/>
        <v>0</v>
      </c>
    </row>
    <row r="181" spans="2:14">
      <c r="B181" s="38">
        <v>8110</v>
      </c>
      <c r="C181" s="39">
        <v>4151</v>
      </c>
      <c r="D181" s="39">
        <v>1</v>
      </c>
      <c r="E181" s="39">
        <v>2</v>
      </c>
      <c r="F181" s="39">
        <v>5</v>
      </c>
      <c r="G181" s="40" t="s">
        <v>100</v>
      </c>
      <c r="H181" s="41">
        <v>0</v>
      </c>
      <c r="I181" s="41">
        <v>0</v>
      </c>
      <c r="J181" s="41">
        <f t="shared" si="6"/>
        <v>0</v>
      </c>
      <c r="K181" s="41">
        <v>0</v>
      </c>
      <c r="L181" s="41">
        <v>0</v>
      </c>
      <c r="M181" s="41">
        <f t="shared" si="7"/>
        <v>0</v>
      </c>
      <c r="N181" s="42">
        <f t="shared" si="8"/>
        <v>0</v>
      </c>
    </row>
    <row r="182" spans="2:14" ht="24">
      <c r="B182" s="38">
        <v>8110</v>
      </c>
      <c r="C182" s="39">
        <v>4151</v>
      </c>
      <c r="D182" s="39">
        <v>1</v>
      </c>
      <c r="E182" s="39">
        <v>2</v>
      </c>
      <c r="F182" s="39">
        <v>6</v>
      </c>
      <c r="G182" s="40" t="s">
        <v>101</v>
      </c>
      <c r="H182" s="41">
        <v>0</v>
      </c>
      <c r="I182" s="41">
        <v>0</v>
      </c>
      <c r="J182" s="41">
        <f t="shared" si="6"/>
        <v>0</v>
      </c>
      <c r="K182" s="41">
        <v>0</v>
      </c>
      <c r="L182" s="41">
        <v>0</v>
      </c>
      <c r="M182" s="41">
        <f t="shared" si="7"/>
        <v>0</v>
      </c>
      <c r="N182" s="42">
        <f t="shared" si="8"/>
        <v>0</v>
      </c>
    </row>
    <row r="183" spans="2:14" ht="72">
      <c r="B183" s="38">
        <v>8110</v>
      </c>
      <c r="C183" s="39">
        <v>4151</v>
      </c>
      <c r="D183" s="39">
        <v>1</v>
      </c>
      <c r="E183" s="39">
        <v>2</v>
      </c>
      <c r="F183" s="39">
        <v>7</v>
      </c>
      <c r="G183" s="40" t="s">
        <v>102</v>
      </c>
      <c r="H183" s="41">
        <v>0</v>
      </c>
      <c r="I183" s="41">
        <v>0</v>
      </c>
      <c r="J183" s="41">
        <f t="shared" si="6"/>
        <v>0</v>
      </c>
      <c r="K183" s="41">
        <v>0</v>
      </c>
      <c r="L183" s="41">
        <v>0</v>
      </c>
      <c r="M183" s="41">
        <f t="shared" si="7"/>
        <v>0</v>
      </c>
      <c r="N183" s="42">
        <f t="shared" si="8"/>
        <v>0</v>
      </c>
    </row>
    <row r="184" spans="2:14" ht="72">
      <c r="B184" s="38">
        <v>8110</v>
      </c>
      <c r="C184" s="39">
        <v>4151</v>
      </c>
      <c r="D184" s="39">
        <v>1</v>
      </c>
      <c r="E184" s="39">
        <v>2</v>
      </c>
      <c r="F184" s="39">
        <v>8</v>
      </c>
      <c r="G184" s="40" t="s">
        <v>103</v>
      </c>
      <c r="H184" s="41">
        <v>0</v>
      </c>
      <c r="I184" s="41">
        <v>0</v>
      </c>
      <c r="J184" s="41">
        <f t="shared" si="6"/>
        <v>0</v>
      </c>
      <c r="K184" s="41">
        <v>0</v>
      </c>
      <c r="L184" s="41">
        <v>0</v>
      </c>
      <c r="M184" s="41">
        <f t="shared" si="7"/>
        <v>0</v>
      </c>
      <c r="N184" s="42">
        <f t="shared" si="8"/>
        <v>0</v>
      </c>
    </row>
    <row r="185" spans="2:14" ht="48">
      <c r="B185" s="29">
        <v>8110</v>
      </c>
      <c r="C185" s="30">
        <v>4154</v>
      </c>
      <c r="D185" s="30"/>
      <c r="E185" s="30"/>
      <c r="F185" s="30"/>
      <c r="G185" s="31" t="s">
        <v>104</v>
      </c>
      <c r="H185" s="32">
        <v>0</v>
      </c>
      <c r="I185" s="32">
        <v>0</v>
      </c>
      <c r="J185" s="32">
        <f t="shared" si="6"/>
        <v>0</v>
      </c>
      <c r="K185" s="32">
        <v>0</v>
      </c>
      <c r="L185" s="32">
        <v>0</v>
      </c>
      <c r="M185" s="32">
        <f t="shared" si="7"/>
        <v>0</v>
      </c>
      <c r="N185" s="33">
        <f t="shared" si="8"/>
        <v>0</v>
      </c>
    </row>
    <row r="186" spans="2:14" ht="48">
      <c r="B186" s="34">
        <v>8110</v>
      </c>
      <c r="C186" s="35">
        <v>4154</v>
      </c>
      <c r="D186" s="35">
        <v>1</v>
      </c>
      <c r="E186" s="35"/>
      <c r="F186" s="35"/>
      <c r="G186" s="36" t="s">
        <v>104</v>
      </c>
      <c r="H186" s="37">
        <v>0</v>
      </c>
      <c r="I186" s="37">
        <v>0</v>
      </c>
      <c r="J186" s="32">
        <f t="shared" si="6"/>
        <v>0</v>
      </c>
      <c r="K186" s="37">
        <v>0</v>
      </c>
      <c r="L186" s="37">
        <v>0</v>
      </c>
      <c r="M186" s="32">
        <f t="shared" si="7"/>
        <v>0</v>
      </c>
      <c r="N186" s="33">
        <f t="shared" si="8"/>
        <v>0</v>
      </c>
    </row>
    <row r="187" spans="2:14" ht="48">
      <c r="B187" s="34">
        <v>8110</v>
      </c>
      <c r="C187" s="35">
        <v>4154</v>
      </c>
      <c r="D187" s="35">
        <v>1</v>
      </c>
      <c r="E187" s="35">
        <v>1</v>
      </c>
      <c r="F187" s="35"/>
      <c r="G187" s="36" t="s">
        <v>104</v>
      </c>
      <c r="H187" s="37">
        <v>0</v>
      </c>
      <c r="I187" s="37">
        <v>0</v>
      </c>
      <c r="J187" s="32">
        <f t="shared" si="6"/>
        <v>0</v>
      </c>
      <c r="K187" s="37">
        <v>0</v>
      </c>
      <c r="L187" s="37">
        <v>0</v>
      </c>
      <c r="M187" s="32">
        <f t="shared" si="7"/>
        <v>0</v>
      </c>
      <c r="N187" s="33">
        <f t="shared" si="8"/>
        <v>0</v>
      </c>
    </row>
    <row r="188" spans="2:14" ht="48">
      <c r="B188" s="38">
        <v>8110</v>
      </c>
      <c r="C188" s="39">
        <v>4154</v>
      </c>
      <c r="D188" s="39">
        <v>1</v>
      </c>
      <c r="E188" s="39">
        <v>1</v>
      </c>
      <c r="F188" s="39">
        <v>1</v>
      </c>
      <c r="G188" s="40" t="s">
        <v>104</v>
      </c>
      <c r="H188" s="41">
        <v>0</v>
      </c>
      <c r="I188" s="41">
        <v>0</v>
      </c>
      <c r="J188" s="41">
        <f t="shared" si="6"/>
        <v>0</v>
      </c>
      <c r="K188" s="41">
        <v>0</v>
      </c>
      <c r="L188" s="41">
        <v>0</v>
      </c>
      <c r="M188" s="41">
        <f t="shared" si="7"/>
        <v>0</v>
      </c>
      <c r="N188" s="42">
        <f t="shared" si="8"/>
        <v>0</v>
      </c>
    </row>
    <row r="189" spans="2:14">
      <c r="B189" s="29">
        <v>8110</v>
      </c>
      <c r="C189" s="30">
        <v>4160</v>
      </c>
      <c r="D189" s="30"/>
      <c r="E189" s="30"/>
      <c r="F189" s="30"/>
      <c r="G189" s="31" t="s">
        <v>105</v>
      </c>
      <c r="H189" s="32">
        <v>0</v>
      </c>
      <c r="I189" s="32">
        <v>0</v>
      </c>
      <c r="J189" s="32">
        <f t="shared" si="6"/>
        <v>0</v>
      </c>
      <c r="K189" s="32">
        <v>0</v>
      </c>
      <c r="L189" s="32">
        <v>0</v>
      </c>
      <c r="M189" s="32">
        <f t="shared" si="7"/>
        <v>0</v>
      </c>
      <c r="N189" s="33">
        <f t="shared" si="8"/>
        <v>0</v>
      </c>
    </row>
    <row r="190" spans="2:14">
      <c r="B190" s="29">
        <v>8110</v>
      </c>
      <c r="C190" s="30">
        <v>4162</v>
      </c>
      <c r="D190" s="30"/>
      <c r="E190" s="30"/>
      <c r="F190" s="30"/>
      <c r="G190" s="31" t="s">
        <v>27</v>
      </c>
      <c r="H190" s="32">
        <v>0</v>
      </c>
      <c r="I190" s="32">
        <v>0</v>
      </c>
      <c r="J190" s="32">
        <f t="shared" si="6"/>
        <v>0</v>
      </c>
      <c r="K190" s="32">
        <v>0</v>
      </c>
      <c r="L190" s="32">
        <v>0</v>
      </c>
      <c r="M190" s="32">
        <f t="shared" si="7"/>
        <v>0</v>
      </c>
      <c r="N190" s="33">
        <f t="shared" si="8"/>
        <v>0</v>
      </c>
    </row>
    <row r="191" spans="2:14">
      <c r="B191" s="34">
        <v>8110</v>
      </c>
      <c r="C191" s="35">
        <v>4162</v>
      </c>
      <c r="D191" s="35">
        <v>1</v>
      </c>
      <c r="E191" s="35"/>
      <c r="F191" s="35"/>
      <c r="G191" s="36" t="s">
        <v>27</v>
      </c>
      <c r="H191" s="37">
        <v>0</v>
      </c>
      <c r="I191" s="37">
        <v>0</v>
      </c>
      <c r="J191" s="32">
        <f t="shared" si="6"/>
        <v>0</v>
      </c>
      <c r="K191" s="37">
        <v>0</v>
      </c>
      <c r="L191" s="37">
        <v>0</v>
      </c>
      <c r="M191" s="32">
        <f t="shared" si="7"/>
        <v>0</v>
      </c>
      <c r="N191" s="33">
        <f t="shared" si="8"/>
        <v>0</v>
      </c>
    </row>
    <row r="192" spans="2:14">
      <c r="B192" s="34">
        <v>8110</v>
      </c>
      <c r="C192" s="35">
        <v>4162</v>
      </c>
      <c r="D192" s="35">
        <v>1</v>
      </c>
      <c r="E192" s="35">
        <v>1</v>
      </c>
      <c r="F192" s="35"/>
      <c r="G192" s="36" t="s">
        <v>27</v>
      </c>
      <c r="H192" s="37">
        <v>0</v>
      </c>
      <c r="I192" s="37">
        <v>0</v>
      </c>
      <c r="J192" s="32">
        <f t="shared" si="6"/>
        <v>0</v>
      </c>
      <c r="K192" s="37">
        <v>0</v>
      </c>
      <c r="L192" s="37">
        <v>0</v>
      </c>
      <c r="M192" s="32">
        <f t="shared" si="7"/>
        <v>0</v>
      </c>
      <c r="N192" s="33">
        <f t="shared" si="8"/>
        <v>0</v>
      </c>
    </row>
    <row r="193" spans="2:14">
      <c r="B193" s="38">
        <v>8110</v>
      </c>
      <c r="C193" s="39">
        <v>4162</v>
      </c>
      <c r="D193" s="39">
        <v>1</v>
      </c>
      <c r="E193" s="39">
        <v>1</v>
      </c>
      <c r="F193" s="39">
        <v>1</v>
      </c>
      <c r="G193" s="40" t="s">
        <v>106</v>
      </c>
      <c r="H193" s="41">
        <v>0</v>
      </c>
      <c r="I193" s="41">
        <v>0</v>
      </c>
      <c r="J193" s="41">
        <f t="shared" si="6"/>
        <v>0</v>
      </c>
      <c r="K193" s="41">
        <v>0</v>
      </c>
      <c r="L193" s="41">
        <v>0</v>
      </c>
      <c r="M193" s="41">
        <f t="shared" si="7"/>
        <v>0</v>
      </c>
      <c r="N193" s="42">
        <f t="shared" si="8"/>
        <v>0</v>
      </c>
    </row>
    <row r="194" spans="2:14">
      <c r="B194" s="29">
        <v>8110</v>
      </c>
      <c r="C194" s="30">
        <v>4163</v>
      </c>
      <c r="D194" s="30"/>
      <c r="E194" s="30"/>
      <c r="F194" s="30"/>
      <c r="G194" s="31" t="s">
        <v>107</v>
      </c>
      <c r="H194" s="32">
        <v>0</v>
      </c>
      <c r="I194" s="32">
        <v>0</v>
      </c>
      <c r="J194" s="32">
        <f t="shared" si="6"/>
        <v>0</v>
      </c>
      <c r="K194" s="32">
        <v>0</v>
      </c>
      <c r="L194" s="32">
        <v>0</v>
      </c>
      <c r="M194" s="32">
        <f t="shared" si="7"/>
        <v>0</v>
      </c>
      <c r="N194" s="33">
        <f t="shared" si="8"/>
        <v>0</v>
      </c>
    </row>
    <row r="195" spans="2:14">
      <c r="B195" s="34">
        <v>8110</v>
      </c>
      <c r="C195" s="35">
        <v>4163</v>
      </c>
      <c r="D195" s="35">
        <v>1</v>
      </c>
      <c r="E195" s="35"/>
      <c r="F195" s="35"/>
      <c r="G195" s="36" t="s">
        <v>107</v>
      </c>
      <c r="H195" s="37">
        <v>0</v>
      </c>
      <c r="I195" s="37">
        <v>0</v>
      </c>
      <c r="J195" s="32">
        <f t="shared" si="6"/>
        <v>0</v>
      </c>
      <c r="K195" s="37">
        <v>0</v>
      </c>
      <c r="L195" s="37">
        <v>0</v>
      </c>
      <c r="M195" s="32">
        <f t="shared" si="7"/>
        <v>0</v>
      </c>
      <c r="N195" s="33">
        <f t="shared" si="8"/>
        <v>0</v>
      </c>
    </row>
    <row r="196" spans="2:14">
      <c r="B196" s="34">
        <v>8110</v>
      </c>
      <c r="C196" s="35">
        <v>4163</v>
      </c>
      <c r="D196" s="35">
        <v>1</v>
      </c>
      <c r="E196" s="35">
        <v>1</v>
      </c>
      <c r="F196" s="35"/>
      <c r="G196" s="36" t="s">
        <v>107</v>
      </c>
      <c r="H196" s="37">
        <v>0</v>
      </c>
      <c r="I196" s="37">
        <v>0</v>
      </c>
      <c r="J196" s="32">
        <f t="shared" si="6"/>
        <v>0</v>
      </c>
      <c r="K196" s="37">
        <v>0</v>
      </c>
      <c r="L196" s="37">
        <v>0</v>
      </c>
      <c r="M196" s="32">
        <f t="shared" si="7"/>
        <v>0</v>
      </c>
      <c r="N196" s="33">
        <f t="shared" si="8"/>
        <v>0</v>
      </c>
    </row>
    <row r="197" spans="2:14" ht="24">
      <c r="B197" s="38">
        <v>8110</v>
      </c>
      <c r="C197" s="39">
        <v>4163</v>
      </c>
      <c r="D197" s="39">
        <v>1</v>
      </c>
      <c r="E197" s="39">
        <v>1</v>
      </c>
      <c r="F197" s="39">
        <v>1</v>
      </c>
      <c r="G197" s="40" t="s">
        <v>108</v>
      </c>
      <c r="H197" s="41">
        <v>0</v>
      </c>
      <c r="I197" s="41">
        <v>0</v>
      </c>
      <c r="J197" s="41">
        <f t="shared" si="6"/>
        <v>0</v>
      </c>
      <c r="K197" s="41">
        <v>0</v>
      </c>
      <c r="L197" s="41">
        <v>0</v>
      </c>
      <c r="M197" s="41">
        <f t="shared" si="7"/>
        <v>0</v>
      </c>
      <c r="N197" s="42">
        <f t="shared" si="8"/>
        <v>0</v>
      </c>
    </row>
    <row r="198" spans="2:14">
      <c r="B198" s="38">
        <v>8110</v>
      </c>
      <c r="C198" s="39">
        <v>4163</v>
      </c>
      <c r="D198" s="39">
        <v>1</v>
      </c>
      <c r="E198" s="39">
        <v>1</v>
      </c>
      <c r="F198" s="39">
        <v>2</v>
      </c>
      <c r="G198" s="40" t="s">
        <v>109</v>
      </c>
      <c r="H198" s="41">
        <v>0</v>
      </c>
      <c r="I198" s="41">
        <v>0</v>
      </c>
      <c r="J198" s="41">
        <f t="shared" si="6"/>
        <v>0</v>
      </c>
      <c r="K198" s="41">
        <v>0</v>
      </c>
      <c r="L198" s="41">
        <v>0</v>
      </c>
      <c r="M198" s="41">
        <f t="shared" si="7"/>
        <v>0</v>
      </c>
      <c r="N198" s="42">
        <f t="shared" si="8"/>
        <v>0</v>
      </c>
    </row>
    <row r="199" spans="2:14">
      <c r="B199" s="29">
        <v>8110</v>
      </c>
      <c r="C199" s="30">
        <v>4164</v>
      </c>
      <c r="D199" s="30"/>
      <c r="E199" s="30"/>
      <c r="F199" s="30"/>
      <c r="G199" s="31" t="s">
        <v>110</v>
      </c>
      <c r="H199" s="32">
        <v>0</v>
      </c>
      <c r="I199" s="32">
        <v>0</v>
      </c>
      <c r="J199" s="32">
        <f t="shared" si="6"/>
        <v>0</v>
      </c>
      <c r="K199" s="32">
        <v>0</v>
      </c>
      <c r="L199" s="32">
        <v>0</v>
      </c>
      <c r="M199" s="32">
        <f t="shared" si="7"/>
        <v>0</v>
      </c>
      <c r="N199" s="33">
        <f t="shared" si="8"/>
        <v>0</v>
      </c>
    </row>
    <row r="200" spans="2:14">
      <c r="B200" s="34">
        <v>8110</v>
      </c>
      <c r="C200" s="35">
        <v>4164</v>
      </c>
      <c r="D200" s="35">
        <v>1</v>
      </c>
      <c r="E200" s="35"/>
      <c r="F200" s="35"/>
      <c r="G200" s="36" t="s">
        <v>110</v>
      </c>
      <c r="H200" s="37">
        <v>0</v>
      </c>
      <c r="I200" s="37">
        <v>0</v>
      </c>
      <c r="J200" s="32">
        <f t="shared" si="6"/>
        <v>0</v>
      </c>
      <c r="K200" s="37">
        <v>0</v>
      </c>
      <c r="L200" s="37">
        <v>0</v>
      </c>
      <c r="M200" s="32">
        <f t="shared" si="7"/>
        <v>0</v>
      </c>
      <c r="N200" s="33">
        <f t="shared" si="8"/>
        <v>0</v>
      </c>
    </row>
    <row r="201" spans="2:14">
      <c r="B201" s="34">
        <v>8110</v>
      </c>
      <c r="C201" s="35">
        <v>4164</v>
      </c>
      <c r="D201" s="35">
        <v>1</v>
      </c>
      <c r="E201" s="35">
        <v>1</v>
      </c>
      <c r="F201" s="35"/>
      <c r="G201" s="36" t="s">
        <v>110</v>
      </c>
      <c r="H201" s="37">
        <v>0</v>
      </c>
      <c r="I201" s="37">
        <v>0</v>
      </c>
      <c r="J201" s="32">
        <f t="shared" si="6"/>
        <v>0</v>
      </c>
      <c r="K201" s="37">
        <v>0</v>
      </c>
      <c r="L201" s="37">
        <v>0</v>
      </c>
      <c r="M201" s="32">
        <f t="shared" si="7"/>
        <v>0</v>
      </c>
      <c r="N201" s="33">
        <f t="shared" si="8"/>
        <v>0</v>
      </c>
    </row>
    <row r="202" spans="2:14">
      <c r="B202" s="38">
        <v>8110</v>
      </c>
      <c r="C202" s="39">
        <v>4164</v>
      </c>
      <c r="D202" s="39">
        <v>1</v>
      </c>
      <c r="E202" s="39">
        <v>1</v>
      </c>
      <c r="F202" s="39">
        <v>1</v>
      </c>
      <c r="G202" s="40" t="s">
        <v>110</v>
      </c>
      <c r="H202" s="41">
        <v>0</v>
      </c>
      <c r="I202" s="41">
        <v>0</v>
      </c>
      <c r="J202" s="41">
        <f t="shared" si="6"/>
        <v>0</v>
      </c>
      <c r="K202" s="41">
        <v>0</v>
      </c>
      <c r="L202" s="41">
        <v>0</v>
      </c>
      <c r="M202" s="41">
        <f t="shared" si="7"/>
        <v>0</v>
      </c>
      <c r="N202" s="42">
        <f t="shared" si="8"/>
        <v>0</v>
      </c>
    </row>
    <row r="203" spans="2:14" ht="24">
      <c r="B203" s="29">
        <v>8110</v>
      </c>
      <c r="C203" s="30">
        <v>4165</v>
      </c>
      <c r="D203" s="30"/>
      <c r="E203" s="30"/>
      <c r="F203" s="30"/>
      <c r="G203" s="31" t="s">
        <v>111</v>
      </c>
      <c r="H203" s="32">
        <v>0</v>
      </c>
      <c r="I203" s="32">
        <v>0</v>
      </c>
      <c r="J203" s="32">
        <f t="shared" ref="J203:J266" si="9">H203+I203</f>
        <v>0</v>
      </c>
      <c r="K203" s="32">
        <v>0</v>
      </c>
      <c r="L203" s="32">
        <v>0</v>
      </c>
      <c r="M203" s="32">
        <f t="shared" ref="M203:M266" si="10">IFERROR(L203/J203*100,0)</f>
        <v>0</v>
      </c>
      <c r="N203" s="33">
        <f t="shared" ref="N203:N266" si="11">L203-J203</f>
        <v>0</v>
      </c>
    </row>
    <row r="204" spans="2:14" ht="24">
      <c r="B204" s="34">
        <v>8110</v>
      </c>
      <c r="C204" s="35">
        <v>4165</v>
      </c>
      <c r="D204" s="35">
        <v>1</v>
      </c>
      <c r="E204" s="35"/>
      <c r="F204" s="35"/>
      <c r="G204" s="36" t="s">
        <v>111</v>
      </c>
      <c r="H204" s="37">
        <v>0</v>
      </c>
      <c r="I204" s="37">
        <v>0</v>
      </c>
      <c r="J204" s="32">
        <f t="shared" si="9"/>
        <v>0</v>
      </c>
      <c r="K204" s="37">
        <v>0</v>
      </c>
      <c r="L204" s="37">
        <v>0</v>
      </c>
      <c r="M204" s="32">
        <f t="shared" si="10"/>
        <v>0</v>
      </c>
      <c r="N204" s="33">
        <f t="shared" si="11"/>
        <v>0</v>
      </c>
    </row>
    <row r="205" spans="2:14" ht="24">
      <c r="B205" s="34">
        <v>8110</v>
      </c>
      <c r="C205" s="35">
        <v>4165</v>
      </c>
      <c r="D205" s="35">
        <v>1</v>
      </c>
      <c r="E205" s="35">
        <v>1</v>
      </c>
      <c r="F205" s="35"/>
      <c r="G205" s="36" t="s">
        <v>111</v>
      </c>
      <c r="H205" s="37">
        <v>0</v>
      </c>
      <c r="I205" s="37">
        <v>0</v>
      </c>
      <c r="J205" s="32">
        <f t="shared" si="9"/>
        <v>0</v>
      </c>
      <c r="K205" s="37">
        <v>0</v>
      </c>
      <c r="L205" s="37">
        <v>0</v>
      </c>
      <c r="M205" s="32">
        <f t="shared" si="10"/>
        <v>0</v>
      </c>
      <c r="N205" s="33">
        <f t="shared" si="11"/>
        <v>0</v>
      </c>
    </row>
    <row r="206" spans="2:14" ht="24">
      <c r="B206" s="38">
        <v>8110</v>
      </c>
      <c r="C206" s="39">
        <v>4165</v>
      </c>
      <c r="D206" s="39">
        <v>1</v>
      </c>
      <c r="E206" s="39">
        <v>1</v>
      </c>
      <c r="F206" s="39">
        <v>1</v>
      </c>
      <c r="G206" s="40" t="s">
        <v>111</v>
      </c>
      <c r="H206" s="41">
        <v>0</v>
      </c>
      <c r="I206" s="41">
        <v>0</v>
      </c>
      <c r="J206" s="41">
        <f t="shared" si="9"/>
        <v>0</v>
      </c>
      <c r="K206" s="41">
        <v>0</v>
      </c>
      <c r="L206" s="41">
        <v>0</v>
      </c>
      <c r="M206" s="41">
        <f t="shared" si="10"/>
        <v>0</v>
      </c>
      <c r="N206" s="42">
        <f t="shared" si="11"/>
        <v>0</v>
      </c>
    </row>
    <row r="207" spans="2:14" ht="48">
      <c r="B207" s="29">
        <v>8110</v>
      </c>
      <c r="C207" s="30">
        <v>4166</v>
      </c>
      <c r="D207" s="30"/>
      <c r="E207" s="30"/>
      <c r="F207" s="30"/>
      <c r="G207" s="31" t="s">
        <v>112</v>
      </c>
      <c r="H207" s="32">
        <v>0</v>
      </c>
      <c r="I207" s="32">
        <v>0</v>
      </c>
      <c r="J207" s="32">
        <f t="shared" si="9"/>
        <v>0</v>
      </c>
      <c r="K207" s="32">
        <v>0</v>
      </c>
      <c r="L207" s="32">
        <v>0</v>
      </c>
      <c r="M207" s="32">
        <f t="shared" si="10"/>
        <v>0</v>
      </c>
      <c r="N207" s="33">
        <f t="shared" si="11"/>
        <v>0</v>
      </c>
    </row>
    <row r="208" spans="2:14" ht="48">
      <c r="B208" s="34">
        <v>8110</v>
      </c>
      <c r="C208" s="35">
        <v>4166</v>
      </c>
      <c r="D208" s="35">
        <v>1</v>
      </c>
      <c r="E208" s="35"/>
      <c r="F208" s="35"/>
      <c r="G208" s="36" t="s">
        <v>112</v>
      </c>
      <c r="H208" s="37">
        <v>0</v>
      </c>
      <c r="I208" s="37">
        <v>0</v>
      </c>
      <c r="J208" s="32">
        <f t="shared" si="9"/>
        <v>0</v>
      </c>
      <c r="K208" s="37">
        <v>0</v>
      </c>
      <c r="L208" s="37">
        <v>0</v>
      </c>
      <c r="M208" s="32">
        <f t="shared" si="10"/>
        <v>0</v>
      </c>
      <c r="N208" s="33">
        <f t="shared" si="11"/>
        <v>0</v>
      </c>
    </row>
    <row r="209" spans="2:14" ht="48">
      <c r="B209" s="34">
        <v>8110</v>
      </c>
      <c r="C209" s="35">
        <v>4166</v>
      </c>
      <c r="D209" s="35">
        <v>1</v>
      </c>
      <c r="E209" s="35">
        <v>1</v>
      </c>
      <c r="F209" s="35"/>
      <c r="G209" s="36" t="s">
        <v>112</v>
      </c>
      <c r="H209" s="37">
        <v>0</v>
      </c>
      <c r="I209" s="37">
        <v>0</v>
      </c>
      <c r="J209" s="32">
        <f t="shared" si="9"/>
        <v>0</v>
      </c>
      <c r="K209" s="37">
        <v>0</v>
      </c>
      <c r="L209" s="37">
        <v>0</v>
      </c>
      <c r="M209" s="32">
        <f t="shared" si="10"/>
        <v>0</v>
      </c>
      <c r="N209" s="33">
        <f t="shared" si="11"/>
        <v>0</v>
      </c>
    </row>
    <row r="210" spans="2:14" ht="48">
      <c r="B210" s="38">
        <v>8110</v>
      </c>
      <c r="C210" s="39">
        <v>4166</v>
      </c>
      <c r="D210" s="39">
        <v>1</v>
      </c>
      <c r="E210" s="39">
        <v>1</v>
      </c>
      <c r="F210" s="39">
        <v>1</v>
      </c>
      <c r="G210" s="40" t="s">
        <v>112</v>
      </c>
      <c r="H210" s="41">
        <v>0</v>
      </c>
      <c r="I210" s="41">
        <v>0</v>
      </c>
      <c r="J210" s="41">
        <f t="shared" si="9"/>
        <v>0</v>
      </c>
      <c r="K210" s="41">
        <v>0</v>
      </c>
      <c r="L210" s="41">
        <v>0</v>
      </c>
      <c r="M210" s="41">
        <f t="shared" si="10"/>
        <v>0</v>
      </c>
      <c r="N210" s="42">
        <f t="shared" si="11"/>
        <v>0</v>
      </c>
    </row>
    <row r="211" spans="2:14">
      <c r="B211" s="29">
        <v>8110</v>
      </c>
      <c r="C211" s="30">
        <v>4168</v>
      </c>
      <c r="D211" s="30"/>
      <c r="E211" s="30"/>
      <c r="F211" s="30"/>
      <c r="G211" s="31" t="s">
        <v>113</v>
      </c>
      <c r="H211" s="32">
        <v>0</v>
      </c>
      <c r="I211" s="32">
        <v>0</v>
      </c>
      <c r="J211" s="32">
        <f t="shared" si="9"/>
        <v>0</v>
      </c>
      <c r="K211" s="32">
        <v>0</v>
      </c>
      <c r="L211" s="32">
        <v>0</v>
      </c>
      <c r="M211" s="32">
        <f t="shared" si="10"/>
        <v>0</v>
      </c>
      <c r="N211" s="33">
        <f t="shared" si="11"/>
        <v>0</v>
      </c>
    </row>
    <row r="212" spans="2:14">
      <c r="B212" s="34">
        <v>8110</v>
      </c>
      <c r="C212" s="35">
        <v>4168</v>
      </c>
      <c r="D212" s="35">
        <v>1</v>
      </c>
      <c r="E212" s="35"/>
      <c r="F212" s="35"/>
      <c r="G212" s="36" t="s">
        <v>113</v>
      </c>
      <c r="H212" s="37">
        <v>0</v>
      </c>
      <c r="I212" s="37">
        <v>0</v>
      </c>
      <c r="J212" s="32">
        <f t="shared" si="9"/>
        <v>0</v>
      </c>
      <c r="K212" s="37">
        <v>0</v>
      </c>
      <c r="L212" s="37">
        <v>0</v>
      </c>
      <c r="M212" s="32">
        <f t="shared" si="10"/>
        <v>0</v>
      </c>
      <c r="N212" s="33">
        <f t="shared" si="11"/>
        <v>0</v>
      </c>
    </row>
    <row r="213" spans="2:14">
      <c r="B213" s="34">
        <v>8110</v>
      </c>
      <c r="C213" s="35">
        <v>4168</v>
      </c>
      <c r="D213" s="35">
        <v>1</v>
      </c>
      <c r="E213" s="35">
        <v>1</v>
      </c>
      <c r="F213" s="35"/>
      <c r="G213" s="36" t="s">
        <v>113</v>
      </c>
      <c r="H213" s="37">
        <v>0</v>
      </c>
      <c r="I213" s="37">
        <v>0</v>
      </c>
      <c r="J213" s="32">
        <f t="shared" si="9"/>
        <v>0</v>
      </c>
      <c r="K213" s="37">
        <v>0</v>
      </c>
      <c r="L213" s="37">
        <v>0</v>
      </c>
      <c r="M213" s="32">
        <f t="shared" si="10"/>
        <v>0</v>
      </c>
      <c r="N213" s="33">
        <f t="shared" si="11"/>
        <v>0</v>
      </c>
    </row>
    <row r="214" spans="2:14">
      <c r="B214" s="38">
        <v>8110</v>
      </c>
      <c r="C214" s="39">
        <v>4168</v>
      </c>
      <c r="D214" s="39">
        <v>1</v>
      </c>
      <c r="E214" s="39">
        <v>1</v>
      </c>
      <c r="F214" s="39">
        <v>1</v>
      </c>
      <c r="G214" s="40" t="s">
        <v>27</v>
      </c>
      <c r="H214" s="41">
        <v>0</v>
      </c>
      <c r="I214" s="41">
        <v>0</v>
      </c>
      <c r="J214" s="41">
        <f t="shared" si="9"/>
        <v>0</v>
      </c>
      <c r="K214" s="41">
        <v>0</v>
      </c>
      <c r="L214" s="41">
        <v>0</v>
      </c>
      <c r="M214" s="41">
        <f t="shared" si="10"/>
        <v>0</v>
      </c>
      <c r="N214" s="42">
        <f t="shared" si="11"/>
        <v>0</v>
      </c>
    </row>
    <row r="215" spans="2:14">
      <c r="B215" s="38">
        <v>8110</v>
      </c>
      <c r="C215" s="39">
        <v>4168</v>
      </c>
      <c r="D215" s="39">
        <v>1</v>
      </c>
      <c r="E215" s="39">
        <v>1</v>
      </c>
      <c r="F215" s="39">
        <v>2</v>
      </c>
      <c r="G215" s="40" t="s">
        <v>28</v>
      </c>
      <c r="H215" s="41">
        <v>0</v>
      </c>
      <c r="I215" s="41">
        <v>0</v>
      </c>
      <c r="J215" s="41">
        <f t="shared" si="9"/>
        <v>0</v>
      </c>
      <c r="K215" s="41">
        <v>0</v>
      </c>
      <c r="L215" s="41">
        <v>0</v>
      </c>
      <c r="M215" s="41">
        <f t="shared" si="10"/>
        <v>0</v>
      </c>
      <c r="N215" s="42">
        <f t="shared" si="11"/>
        <v>0</v>
      </c>
    </row>
    <row r="216" spans="2:14">
      <c r="B216" s="38">
        <v>8110</v>
      </c>
      <c r="C216" s="39">
        <v>4168</v>
      </c>
      <c r="D216" s="39">
        <v>1</v>
      </c>
      <c r="E216" s="39">
        <v>1</v>
      </c>
      <c r="F216" s="39">
        <v>3</v>
      </c>
      <c r="G216" s="40" t="s">
        <v>48</v>
      </c>
      <c r="H216" s="41">
        <v>0</v>
      </c>
      <c r="I216" s="41">
        <v>0</v>
      </c>
      <c r="J216" s="41">
        <f t="shared" si="9"/>
        <v>0</v>
      </c>
      <c r="K216" s="41">
        <v>0</v>
      </c>
      <c r="L216" s="41">
        <v>0</v>
      </c>
      <c r="M216" s="41">
        <f t="shared" si="10"/>
        <v>0</v>
      </c>
      <c r="N216" s="42">
        <f t="shared" si="11"/>
        <v>0</v>
      </c>
    </row>
    <row r="217" spans="2:14" ht="24">
      <c r="B217" s="38">
        <v>8110</v>
      </c>
      <c r="C217" s="39">
        <v>4168</v>
      </c>
      <c r="D217" s="39">
        <v>1</v>
      </c>
      <c r="E217" s="39">
        <v>1</v>
      </c>
      <c r="F217" s="39">
        <v>4</v>
      </c>
      <c r="G217" s="40" t="s">
        <v>49</v>
      </c>
      <c r="H217" s="41">
        <v>0</v>
      </c>
      <c r="I217" s="41">
        <v>0</v>
      </c>
      <c r="J217" s="41">
        <f t="shared" si="9"/>
        <v>0</v>
      </c>
      <c r="K217" s="41">
        <v>0</v>
      </c>
      <c r="L217" s="41">
        <v>0</v>
      </c>
      <c r="M217" s="41">
        <f t="shared" si="10"/>
        <v>0</v>
      </c>
      <c r="N217" s="42">
        <f t="shared" si="11"/>
        <v>0</v>
      </c>
    </row>
    <row r="218" spans="2:14">
      <c r="B218" s="29">
        <v>8110</v>
      </c>
      <c r="C218" s="30">
        <v>4169</v>
      </c>
      <c r="D218" s="30"/>
      <c r="E218" s="30"/>
      <c r="F218" s="30"/>
      <c r="G218" s="31" t="s">
        <v>114</v>
      </c>
      <c r="H218" s="32">
        <v>0</v>
      </c>
      <c r="I218" s="32">
        <v>0</v>
      </c>
      <c r="J218" s="32">
        <f t="shared" si="9"/>
        <v>0</v>
      </c>
      <c r="K218" s="32">
        <v>0</v>
      </c>
      <c r="L218" s="32">
        <v>0</v>
      </c>
      <c r="M218" s="32">
        <f t="shared" si="10"/>
        <v>0</v>
      </c>
      <c r="N218" s="33">
        <f t="shared" si="11"/>
        <v>0</v>
      </c>
    </row>
    <row r="219" spans="2:14">
      <c r="B219" s="34">
        <v>8110</v>
      </c>
      <c r="C219" s="35">
        <v>4169</v>
      </c>
      <c r="D219" s="35">
        <v>1</v>
      </c>
      <c r="E219" s="35"/>
      <c r="F219" s="35"/>
      <c r="G219" s="36" t="s">
        <v>114</v>
      </c>
      <c r="H219" s="37">
        <v>0</v>
      </c>
      <c r="I219" s="37">
        <v>0</v>
      </c>
      <c r="J219" s="32">
        <f t="shared" si="9"/>
        <v>0</v>
      </c>
      <c r="K219" s="37">
        <v>0</v>
      </c>
      <c r="L219" s="37">
        <v>0</v>
      </c>
      <c r="M219" s="32">
        <f t="shared" si="10"/>
        <v>0</v>
      </c>
      <c r="N219" s="33">
        <f t="shared" si="11"/>
        <v>0</v>
      </c>
    </row>
    <row r="220" spans="2:14">
      <c r="B220" s="34">
        <v>8110</v>
      </c>
      <c r="C220" s="35">
        <v>4169</v>
      </c>
      <c r="D220" s="35">
        <v>1</v>
      </c>
      <c r="E220" s="35">
        <v>1</v>
      </c>
      <c r="F220" s="35"/>
      <c r="G220" s="36" t="s">
        <v>114</v>
      </c>
      <c r="H220" s="37">
        <v>0</v>
      </c>
      <c r="I220" s="37">
        <v>0</v>
      </c>
      <c r="J220" s="32">
        <f t="shared" si="9"/>
        <v>0</v>
      </c>
      <c r="K220" s="37">
        <v>0</v>
      </c>
      <c r="L220" s="37">
        <v>0</v>
      </c>
      <c r="M220" s="32">
        <f t="shared" si="10"/>
        <v>0</v>
      </c>
      <c r="N220" s="33">
        <f t="shared" si="11"/>
        <v>0</v>
      </c>
    </row>
    <row r="221" spans="2:14" ht="24">
      <c r="B221" s="38">
        <v>8110</v>
      </c>
      <c r="C221" s="39">
        <v>4169</v>
      </c>
      <c r="D221" s="39">
        <v>1</v>
      </c>
      <c r="E221" s="39">
        <v>1</v>
      </c>
      <c r="F221" s="39">
        <v>1</v>
      </c>
      <c r="G221" s="40" t="s">
        <v>115</v>
      </c>
      <c r="H221" s="41">
        <v>0</v>
      </c>
      <c r="I221" s="41">
        <v>0</v>
      </c>
      <c r="J221" s="41">
        <f t="shared" si="9"/>
        <v>0</v>
      </c>
      <c r="K221" s="41">
        <v>0</v>
      </c>
      <c r="L221" s="41">
        <v>0</v>
      </c>
      <c r="M221" s="41">
        <f t="shared" si="10"/>
        <v>0</v>
      </c>
      <c r="N221" s="42">
        <f t="shared" si="11"/>
        <v>0</v>
      </c>
    </row>
    <row r="222" spans="2:14" ht="24">
      <c r="B222" s="38">
        <v>8110</v>
      </c>
      <c r="C222" s="39">
        <v>4169</v>
      </c>
      <c r="D222" s="39">
        <v>1</v>
      </c>
      <c r="E222" s="39">
        <v>1</v>
      </c>
      <c r="F222" s="39">
        <v>2</v>
      </c>
      <c r="G222" s="40" t="s">
        <v>116</v>
      </c>
      <c r="H222" s="41">
        <v>0</v>
      </c>
      <c r="I222" s="41">
        <v>0</v>
      </c>
      <c r="J222" s="41">
        <f t="shared" si="9"/>
        <v>0</v>
      </c>
      <c r="K222" s="41">
        <v>0</v>
      </c>
      <c r="L222" s="41">
        <v>0</v>
      </c>
      <c r="M222" s="41">
        <f t="shared" si="10"/>
        <v>0</v>
      </c>
      <c r="N222" s="42">
        <f t="shared" si="11"/>
        <v>0</v>
      </c>
    </row>
    <row r="223" spans="2:14">
      <c r="B223" s="38">
        <v>8110</v>
      </c>
      <c r="C223" s="39">
        <v>4169</v>
      </c>
      <c r="D223" s="39">
        <v>1</v>
      </c>
      <c r="E223" s="39">
        <v>1</v>
      </c>
      <c r="F223" s="39">
        <v>3</v>
      </c>
      <c r="G223" s="40" t="s">
        <v>117</v>
      </c>
      <c r="H223" s="41">
        <v>0</v>
      </c>
      <c r="I223" s="41">
        <v>0</v>
      </c>
      <c r="J223" s="41">
        <f t="shared" si="9"/>
        <v>0</v>
      </c>
      <c r="K223" s="41">
        <v>0</v>
      </c>
      <c r="L223" s="41">
        <v>0</v>
      </c>
      <c r="M223" s="41">
        <f t="shared" si="10"/>
        <v>0</v>
      </c>
      <c r="N223" s="42">
        <f t="shared" si="11"/>
        <v>0</v>
      </c>
    </row>
    <row r="224" spans="2:14" ht="24">
      <c r="B224" s="29">
        <v>8110</v>
      </c>
      <c r="C224" s="30">
        <v>4170</v>
      </c>
      <c r="D224" s="30"/>
      <c r="E224" s="30"/>
      <c r="F224" s="30"/>
      <c r="G224" s="31" t="s">
        <v>118</v>
      </c>
      <c r="H224" s="32">
        <v>293648.03999999998</v>
      </c>
      <c r="I224" s="32">
        <v>0</v>
      </c>
      <c r="J224" s="32">
        <f t="shared" si="9"/>
        <v>293648.03999999998</v>
      </c>
      <c r="K224" s="32">
        <v>0</v>
      </c>
      <c r="L224" s="32">
        <v>193203.5</v>
      </c>
      <c r="M224" s="32">
        <f t="shared" si="10"/>
        <v>65.79424129648541</v>
      </c>
      <c r="N224" s="33">
        <f t="shared" si="11"/>
        <v>-100444.53999999998</v>
      </c>
    </row>
    <row r="225" spans="2:14" ht="36">
      <c r="B225" s="29">
        <v>8110</v>
      </c>
      <c r="C225" s="30">
        <v>4171</v>
      </c>
      <c r="D225" s="30"/>
      <c r="E225" s="30"/>
      <c r="F225" s="30"/>
      <c r="G225" s="31" t="s">
        <v>119</v>
      </c>
      <c r="H225" s="32">
        <v>0</v>
      </c>
      <c r="I225" s="32">
        <v>0</v>
      </c>
      <c r="J225" s="32">
        <f t="shared" si="9"/>
        <v>0</v>
      </c>
      <c r="K225" s="32">
        <v>0</v>
      </c>
      <c r="L225" s="32">
        <v>0</v>
      </c>
      <c r="M225" s="32">
        <f t="shared" si="10"/>
        <v>0</v>
      </c>
      <c r="N225" s="33">
        <f t="shared" si="11"/>
        <v>0</v>
      </c>
    </row>
    <row r="226" spans="2:14" ht="36">
      <c r="B226" s="34">
        <v>8110</v>
      </c>
      <c r="C226" s="35">
        <v>4171</v>
      </c>
      <c r="D226" s="35">
        <v>1</v>
      </c>
      <c r="E226" s="35"/>
      <c r="F226" s="35"/>
      <c r="G226" s="36" t="s">
        <v>119</v>
      </c>
      <c r="H226" s="37">
        <v>0</v>
      </c>
      <c r="I226" s="37">
        <v>0</v>
      </c>
      <c r="J226" s="32">
        <f t="shared" si="9"/>
        <v>0</v>
      </c>
      <c r="K226" s="37">
        <v>0</v>
      </c>
      <c r="L226" s="37">
        <v>0</v>
      </c>
      <c r="M226" s="32">
        <f t="shared" si="10"/>
        <v>0</v>
      </c>
      <c r="N226" s="33">
        <f t="shared" si="11"/>
        <v>0</v>
      </c>
    </row>
    <row r="227" spans="2:14" ht="36">
      <c r="B227" s="34">
        <v>8110</v>
      </c>
      <c r="C227" s="35">
        <v>4171</v>
      </c>
      <c r="D227" s="35">
        <v>1</v>
      </c>
      <c r="E227" s="35">
        <v>1</v>
      </c>
      <c r="F227" s="35"/>
      <c r="G227" s="36" t="s">
        <v>119</v>
      </c>
      <c r="H227" s="37">
        <v>0</v>
      </c>
      <c r="I227" s="37">
        <v>0</v>
      </c>
      <c r="J227" s="32">
        <f t="shared" si="9"/>
        <v>0</v>
      </c>
      <c r="K227" s="37">
        <v>0</v>
      </c>
      <c r="L227" s="37">
        <v>0</v>
      </c>
      <c r="M227" s="32">
        <f t="shared" si="10"/>
        <v>0</v>
      </c>
      <c r="N227" s="33">
        <f t="shared" si="11"/>
        <v>0</v>
      </c>
    </row>
    <row r="228" spans="2:14" ht="36">
      <c r="B228" s="38">
        <v>8110</v>
      </c>
      <c r="C228" s="39">
        <v>4171</v>
      </c>
      <c r="D228" s="39">
        <v>1</v>
      </c>
      <c r="E228" s="39">
        <v>1</v>
      </c>
      <c r="F228" s="39">
        <v>1</v>
      </c>
      <c r="G228" s="40" t="s">
        <v>119</v>
      </c>
      <c r="H228" s="41">
        <v>0</v>
      </c>
      <c r="I228" s="41">
        <v>0</v>
      </c>
      <c r="J228" s="41">
        <f t="shared" si="9"/>
        <v>0</v>
      </c>
      <c r="K228" s="41">
        <v>0</v>
      </c>
      <c r="L228" s="41">
        <v>0</v>
      </c>
      <c r="M228" s="41">
        <f t="shared" si="10"/>
        <v>0</v>
      </c>
      <c r="N228" s="42">
        <f t="shared" si="11"/>
        <v>0</v>
      </c>
    </row>
    <row r="229" spans="2:14" ht="36">
      <c r="B229" s="29">
        <v>8110</v>
      </c>
      <c r="C229" s="30">
        <v>4172</v>
      </c>
      <c r="D229" s="30"/>
      <c r="E229" s="30"/>
      <c r="F229" s="30"/>
      <c r="G229" s="31" t="s">
        <v>120</v>
      </c>
      <c r="H229" s="32">
        <v>0</v>
      </c>
      <c r="I229" s="32">
        <v>0</v>
      </c>
      <c r="J229" s="32">
        <f t="shared" si="9"/>
        <v>0</v>
      </c>
      <c r="K229" s="32">
        <v>0</v>
      </c>
      <c r="L229" s="32">
        <v>0</v>
      </c>
      <c r="M229" s="32">
        <f t="shared" si="10"/>
        <v>0</v>
      </c>
      <c r="N229" s="33">
        <f t="shared" si="11"/>
        <v>0</v>
      </c>
    </row>
    <row r="230" spans="2:14" ht="36">
      <c r="B230" s="34">
        <v>8110</v>
      </c>
      <c r="C230" s="35">
        <v>4172</v>
      </c>
      <c r="D230" s="35">
        <v>1</v>
      </c>
      <c r="E230" s="35"/>
      <c r="F230" s="35"/>
      <c r="G230" s="36" t="s">
        <v>120</v>
      </c>
      <c r="H230" s="37">
        <v>0</v>
      </c>
      <c r="I230" s="37">
        <v>0</v>
      </c>
      <c r="J230" s="32">
        <f t="shared" si="9"/>
        <v>0</v>
      </c>
      <c r="K230" s="37">
        <v>0</v>
      </c>
      <c r="L230" s="37">
        <v>0</v>
      </c>
      <c r="M230" s="32">
        <f t="shared" si="10"/>
        <v>0</v>
      </c>
      <c r="N230" s="33">
        <f t="shared" si="11"/>
        <v>0</v>
      </c>
    </row>
    <row r="231" spans="2:14" ht="36">
      <c r="B231" s="34">
        <v>8110</v>
      </c>
      <c r="C231" s="35">
        <v>4172</v>
      </c>
      <c r="D231" s="35">
        <v>1</v>
      </c>
      <c r="E231" s="35">
        <v>1</v>
      </c>
      <c r="F231" s="35"/>
      <c r="G231" s="36" t="s">
        <v>120</v>
      </c>
      <c r="H231" s="37">
        <v>0</v>
      </c>
      <c r="I231" s="37">
        <v>0</v>
      </c>
      <c r="J231" s="32">
        <f t="shared" si="9"/>
        <v>0</v>
      </c>
      <c r="K231" s="37">
        <v>0</v>
      </c>
      <c r="L231" s="37">
        <v>0</v>
      </c>
      <c r="M231" s="32">
        <f t="shared" si="10"/>
        <v>0</v>
      </c>
      <c r="N231" s="33">
        <f t="shared" si="11"/>
        <v>0</v>
      </c>
    </row>
    <row r="232" spans="2:14" ht="36">
      <c r="B232" s="38">
        <v>8110</v>
      </c>
      <c r="C232" s="39">
        <v>4172</v>
      </c>
      <c r="D232" s="39">
        <v>1</v>
      </c>
      <c r="E232" s="39">
        <v>1</v>
      </c>
      <c r="F232" s="39">
        <v>1</v>
      </c>
      <c r="G232" s="40" t="s">
        <v>120</v>
      </c>
      <c r="H232" s="41">
        <v>0</v>
      </c>
      <c r="I232" s="41">
        <v>0</v>
      </c>
      <c r="J232" s="41">
        <f t="shared" si="9"/>
        <v>0</v>
      </c>
      <c r="K232" s="41">
        <v>0</v>
      </c>
      <c r="L232" s="41">
        <v>0</v>
      </c>
      <c r="M232" s="41">
        <f t="shared" si="10"/>
        <v>0</v>
      </c>
      <c r="N232" s="42">
        <f t="shared" si="11"/>
        <v>0</v>
      </c>
    </row>
    <row r="233" spans="2:14" ht="48">
      <c r="B233" s="29">
        <v>8110</v>
      </c>
      <c r="C233" s="30">
        <v>4173</v>
      </c>
      <c r="D233" s="30"/>
      <c r="E233" s="30"/>
      <c r="F233" s="30"/>
      <c r="G233" s="31" t="s">
        <v>121</v>
      </c>
      <c r="H233" s="32">
        <v>293648.03999999998</v>
      </c>
      <c r="I233" s="32">
        <v>0</v>
      </c>
      <c r="J233" s="32">
        <f t="shared" si="9"/>
        <v>293648.03999999998</v>
      </c>
      <c r="K233" s="32">
        <v>0</v>
      </c>
      <c r="L233" s="32">
        <v>193203.5</v>
      </c>
      <c r="M233" s="32">
        <f t="shared" si="10"/>
        <v>65.79424129648541</v>
      </c>
      <c r="N233" s="33">
        <f t="shared" si="11"/>
        <v>-100444.53999999998</v>
      </c>
    </row>
    <row r="234" spans="2:14" ht="48">
      <c r="B234" s="34">
        <v>8110</v>
      </c>
      <c r="C234" s="35">
        <v>4173</v>
      </c>
      <c r="D234" s="35">
        <v>1</v>
      </c>
      <c r="E234" s="35"/>
      <c r="F234" s="35"/>
      <c r="G234" s="36" t="s">
        <v>121</v>
      </c>
      <c r="H234" s="37">
        <v>293648.03999999998</v>
      </c>
      <c r="I234" s="37">
        <v>0</v>
      </c>
      <c r="J234" s="32">
        <f t="shared" si="9"/>
        <v>293648.03999999998</v>
      </c>
      <c r="K234" s="37">
        <v>0</v>
      </c>
      <c r="L234" s="37">
        <v>193203.5</v>
      </c>
      <c r="M234" s="32">
        <f t="shared" si="10"/>
        <v>65.79424129648541</v>
      </c>
      <c r="N234" s="33">
        <f t="shared" si="11"/>
        <v>-100444.53999999998</v>
      </c>
    </row>
    <row r="235" spans="2:14" ht="48">
      <c r="B235" s="34">
        <v>8110</v>
      </c>
      <c r="C235" s="35">
        <v>4173</v>
      </c>
      <c r="D235" s="35">
        <v>1</v>
      </c>
      <c r="E235" s="35">
        <v>1</v>
      </c>
      <c r="F235" s="35"/>
      <c r="G235" s="36" t="s">
        <v>121</v>
      </c>
      <c r="H235" s="37">
        <v>293648.03999999998</v>
      </c>
      <c r="I235" s="37">
        <v>0</v>
      </c>
      <c r="J235" s="32">
        <f t="shared" si="9"/>
        <v>293648.03999999998</v>
      </c>
      <c r="K235" s="37">
        <v>0</v>
      </c>
      <c r="L235" s="37">
        <v>193203.5</v>
      </c>
      <c r="M235" s="32">
        <f t="shared" si="10"/>
        <v>65.79424129648541</v>
      </c>
      <c r="N235" s="33">
        <f t="shared" si="11"/>
        <v>-100444.53999999998</v>
      </c>
    </row>
    <row r="236" spans="2:14">
      <c r="B236" s="38">
        <v>8110</v>
      </c>
      <c r="C236" s="39">
        <v>4173</v>
      </c>
      <c r="D236" s="39">
        <v>1</v>
      </c>
      <c r="E236" s="39">
        <v>1</v>
      </c>
      <c r="F236" s="39">
        <v>1</v>
      </c>
      <c r="G236" s="40" t="s">
        <v>122</v>
      </c>
      <c r="H236" s="41">
        <v>0</v>
      </c>
      <c r="I236" s="41">
        <v>0</v>
      </c>
      <c r="J236" s="41">
        <f t="shared" si="9"/>
        <v>0</v>
      </c>
      <c r="K236" s="41">
        <v>0</v>
      </c>
      <c r="L236" s="41">
        <v>0</v>
      </c>
      <c r="M236" s="41">
        <f t="shared" si="10"/>
        <v>0</v>
      </c>
      <c r="N236" s="42">
        <f t="shared" si="11"/>
        <v>0</v>
      </c>
    </row>
    <row r="237" spans="2:14">
      <c r="B237" s="38">
        <v>8110</v>
      </c>
      <c r="C237" s="39">
        <v>4173</v>
      </c>
      <c r="D237" s="39">
        <v>1</v>
      </c>
      <c r="E237" s="39">
        <v>1</v>
      </c>
      <c r="F237" s="39">
        <v>2</v>
      </c>
      <c r="G237" s="40" t="s">
        <v>123</v>
      </c>
      <c r="H237" s="41">
        <v>0</v>
      </c>
      <c r="I237" s="41">
        <v>0</v>
      </c>
      <c r="J237" s="41">
        <f t="shared" si="9"/>
        <v>0</v>
      </c>
      <c r="K237" s="41">
        <v>0</v>
      </c>
      <c r="L237" s="41">
        <v>0</v>
      </c>
      <c r="M237" s="41">
        <f t="shared" si="10"/>
        <v>0</v>
      </c>
      <c r="N237" s="42">
        <f t="shared" si="11"/>
        <v>0</v>
      </c>
    </row>
    <row r="238" spans="2:14">
      <c r="B238" s="38">
        <v>8110</v>
      </c>
      <c r="C238" s="39">
        <v>4173</v>
      </c>
      <c r="D238" s="39">
        <v>1</v>
      </c>
      <c r="E238" s="39">
        <v>1</v>
      </c>
      <c r="F238" s="39">
        <v>3</v>
      </c>
      <c r="G238" s="40" t="s">
        <v>124</v>
      </c>
      <c r="H238" s="41">
        <v>57000.04</v>
      </c>
      <c r="I238" s="41">
        <v>0</v>
      </c>
      <c r="J238" s="41">
        <f t="shared" si="9"/>
        <v>57000.04</v>
      </c>
      <c r="K238" s="41">
        <v>0</v>
      </c>
      <c r="L238" s="41">
        <v>32250</v>
      </c>
      <c r="M238" s="41">
        <f t="shared" si="10"/>
        <v>56.578907663924447</v>
      </c>
      <c r="N238" s="42">
        <f t="shared" si="11"/>
        <v>-24750.04</v>
      </c>
    </row>
    <row r="239" spans="2:14" ht="24">
      <c r="B239" s="38">
        <v>8110</v>
      </c>
      <c r="C239" s="39">
        <v>4173</v>
      </c>
      <c r="D239" s="39">
        <v>1</v>
      </c>
      <c r="E239" s="39">
        <v>1</v>
      </c>
      <c r="F239" s="43">
        <v>4</v>
      </c>
      <c r="G239" s="40" t="s">
        <v>125</v>
      </c>
      <c r="H239" s="41">
        <v>0</v>
      </c>
      <c r="I239" s="41">
        <v>0</v>
      </c>
      <c r="J239" s="41">
        <f t="shared" si="9"/>
        <v>0</v>
      </c>
      <c r="K239" s="41">
        <v>0</v>
      </c>
      <c r="L239" s="41">
        <v>0</v>
      </c>
      <c r="M239" s="41">
        <f t="shared" si="10"/>
        <v>0</v>
      </c>
      <c r="N239" s="42">
        <f t="shared" si="11"/>
        <v>0</v>
      </c>
    </row>
    <row r="240" spans="2:14">
      <c r="B240" s="38">
        <v>8110</v>
      </c>
      <c r="C240" s="39">
        <v>4173</v>
      </c>
      <c r="D240" s="39">
        <v>1</v>
      </c>
      <c r="E240" s="39">
        <v>1</v>
      </c>
      <c r="F240" s="39">
        <v>5</v>
      </c>
      <c r="G240" s="40" t="s">
        <v>126</v>
      </c>
      <c r="H240" s="41">
        <v>0</v>
      </c>
      <c r="I240" s="41">
        <v>0</v>
      </c>
      <c r="J240" s="41">
        <f t="shared" si="9"/>
        <v>0</v>
      </c>
      <c r="K240" s="41">
        <v>0</v>
      </c>
      <c r="L240" s="41">
        <v>0</v>
      </c>
      <c r="M240" s="41">
        <f t="shared" si="10"/>
        <v>0</v>
      </c>
      <c r="N240" s="42">
        <f t="shared" si="11"/>
        <v>0</v>
      </c>
    </row>
    <row r="241" spans="2:14">
      <c r="B241" s="38">
        <v>8110</v>
      </c>
      <c r="C241" s="39">
        <v>4173</v>
      </c>
      <c r="D241" s="39">
        <v>1</v>
      </c>
      <c r="E241" s="39">
        <v>1</v>
      </c>
      <c r="F241" s="39">
        <v>6</v>
      </c>
      <c r="G241" s="40" t="s">
        <v>127</v>
      </c>
      <c r="H241" s="41">
        <v>0</v>
      </c>
      <c r="I241" s="41">
        <v>0</v>
      </c>
      <c r="J241" s="41">
        <f t="shared" si="9"/>
        <v>0</v>
      </c>
      <c r="K241" s="41">
        <v>0</v>
      </c>
      <c r="L241" s="41">
        <v>0</v>
      </c>
      <c r="M241" s="41">
        <f t="shared" si="10"/>
        <v>0</v>
      </c>
      <c r="N241" s="42">
        <f t="shared" si="11"/>
        <v>0</v>
      </c>
    </row>
    <row r="242" spans="2:14">
      <c r="B242" s="38">
        <v>8110</v>
      </c>
      <c r="C242" s="39">
        <v>4173</v>
      </c>
      <c r="D242" s="39">
        <v>1</v>
      </c>
      <c r="E242" s="39">
        <v>1</v>
      </c>
      <c r="F242" s="39">
        <v>7</v>
      </c>
      <c r="G242" s="40" t="s">
        <v>128</v>
      </c>
      <c r="H242" s="41">
        <v>0</v>
      </c>
      <c r="I242" s="41">
        <v>0</v>
      </c>
      <c r="J242" s="41">
        <f t="shared" si="9"/>
        <v>0</v>
      </c>
      <c r="K242" s="41">
        <v>0</v>
      </c>
      <c r="L242" s="41">
        <v>0</v>
      </c>
      <c r="M242" s="41">
        <f t="shared" si="10"/>
        <v>0</v>
      </c>
      <c r="N242" s="42">
        <f t="shared" si="11"/>
        <v>0</v>
      </c>
    </row>
    <row r="243" spans="2:14">
      <c r="B243" s="38">
        <v>8110</v>
      </c>
      <c r="C243" s="39">
        <v>4173</v>
      </c>
      <c r="D243" s="39">
        <v>1</v>
      </c>
      <c r="E243" s="39">
        <v>1</v>
      </c>
      <c r="F243" s="39">
        <v>8</v>
      </c>
      <c r="G243" s="40" t="s">
        <v>129</v>
      </c>
      <c r="H243" s="41">
        <v>0</v>
      </c>
      <c r="I243" s="41">
        <v>0</v>
      </c>
      <c r="J243" s="41">
        <f t="shared" si="9"/>
        <v>0</v>
      </c>
      <c r="K243" s="41">
        <v>0</v>
      </c>
      <c r="L243" s="41">
        <v>0</v>
      </c>
      <c r="M243" s="41">
        <f t="shared" si="10"/>
        <v>0</v>
      </c>
      <c r="N243" s="42">
        <f t="shared" si="11"/>
        <v>0</v>
      </c>
    </row>
    <row r="244" spans="2:14">
      <c r="B244" s="38">
        <v>8110</v>
      </c>
      <c r="C244" s="39">
        <v>4173</v>
      </c>
      <c r="D244" s="39">
        <v>1</v>
      </c>
      <c r="E244" s="39">
        <v>1</v>
      </c>
      <c r="F244" s="39">
        <v>9</v>
      </c>
      <c r="G244" s="40" t="s">
        <v>130</v>
      </c>
      <c r="H244" s="41">
        <v>0</v>
      </c>
      <c r="I244" s="41">
        <v>0</v>
      </c>
      <c r="J244" s="41">
        <f t="shared" si="9"/>
        <v>0</v>
      </c>
      <c r="K244" s="41">
        <v>0</v>
      </c>
      <c r="L244" s="41">
        <v>0</v>
      </c>
      <c r="M244" s="41">
        <f t="shared" si="10"/>
        <v>0</v>
      </c>
      <c r="N244" s="42">
        <f t="shared" si="11"/>
        <v>0</v>
      </c>
    </row>
    <row r="245" spans="2:14">
      <c r="B245" s="38">
        <v>8110</v>
      </c>
      <c r="C245" s="39">
        <v>4173</v>
      </c>
      <c r="D245" s="39">
        <v>1</v>
      </c>
      <c r="E245" s="39">
        <v>1</v>
      </c>
      <c r="F245" s="39">
        <v>10</v>
      </c>
      <c r="G245" s="40" t="s">
        <v>131</v>
      </c>
      <c r="H245" s="41">
        <v>0</v>
      </c>
      <c r="I245" s="41">
        <v>0</v>
      </c>
      <c r="J245" s="41">
        <f t="shared" si="9"/>
        <v>0</v>
      </c>
      <c r="K245" s="41">
        <v>0</v>
      </c>
      <c r="L245" s="41">
        <v>0</v>
      </c>
      <c r="M245" s="41">
        <f t="shared" si="10"/>
        <v>0</v>
      </c>
      <c r="N245" s="42">
        <f t="shared" si="11"/>
        <v>0</v>
      </c>
    </row>
    <row r="246" spans="2:14">
      <c r="B246" s="38">
        <v>8110</v>
      </c>
      <c r="C246" s="39">
        <v>4173</v>
      </c>
      <c r="D246" s="39">
        <v>1</v>
      </c>
      <c r="E246" s="39">
        <v>1</v>
      </c>
      <c r="F246" s="39">
        <v>11</v>
      </c>
      <c r="G246" s="40" t="s">
        <v>132</v>
      </c>
      <c r="H246" s="41">
        <v>0</v>
      </c>
      <c r="I246" s="41">
        <v>0</v>
      </c>
      <c r="J246" s="41">
        <f t="shared" si="9"/>
        <v>0</v>
      </c>
      <c r="K246" s="41">
        <v>0</v>
      </c>
      <c r="L246" s="41">
        <v>0</v>
      </c>
      <c r="M246" s="41">
        <f t="shared" si="10"/>
        <v>0</v>
      </c>
      <c r="N246" s="42">
        <f t="shared" si="11"/>
        <v>0</v>
      </c>
    </row>
    <row r="247" spans="2:14">
      <c r="B247" s="38">
        <v>8110</v>
      </c>
      <c r="C247" s="39">
        <v>4173</v>
      </c>
      <c r="D247" s="39">
        <v>1</v>
      </c>
      <c r="E247" s="39">
        <v>1</v>
      </c>
      <c r="F247" s="39">
        <v>12</v>
      </c>
      <c r="G247" s="40" t="s">
        <v>133</v>
      </c>
      <c r="H247" s="41">
        <v>0</v>
      </c>
      <c r="I247" s="41">
        <v>0</v>
      </c>
      <c r="J247" s="41">
        <f t="shared" si="9"/>
        <v>0</v>
      </c>
      <c r="K247" s="41">
        <v>0</v>
      </c>
      <c r="L247" s="41">
        <v>0</v>
      </c>
      <c r="M247" s="41">
        <f t="shared" si="10"/>
        <v>0</v>
      </c>
      <c r="N247" s="42">
        <f t="shared" si="11"/>
        <v>0</v>
      </c>
    </row>
    <row r="248" spans="2:14">
      <c r="B248" s="38">
        <v>8110</v>
      </c>
      <c r="C248" s="39">
        <v>4173</v>
      </c>
      <c r="D248" s="39">
        <v>1</v>
      </c>
      <c r="E248" s="39">
        <v>1</v>
      </c>
      <c r="F248" s="39">
        <v>13</v>
      </c>
      <c r="G248" s="40" t="s">
        <v>134</v>
      </c>
      <c r="H248" s="41">
        <v>201648</v>
      </c>
      <c r="I248" s="41">
        <v>0</v>
      </c>
      <c r="J248" s="41">
        <f t="shared" si="9"/>
        <v>201648</v>
      </c>
      <c r="K248" s="41">
        <v>0</v>
      </c>
      <c r="L248" s="41">
        <v>160953.5</v>
      </c>
      <c r="M248" s="41">
        <f t="shared" si="10"/>
        <v>79.819041101325084</v>
      </c>
      <c r="N248" s="42">
        <f t="shared" si="11"/>
        <v>-40694.5</v>
      </c>
    </row>
    <row r="249" spans="2:14">
      <c r="B249" s="38">
        <v>8110</v>
      </c>
      <c r="C249" s="39">
        <v>4173</v>
      </c>
      <c r="D249" s="39">
        <v>1</v>
      </c>
      <c r="E249" s="39">
        <v>1</v>
      </c>
      <c r="F249" s="39">
        <v>14</v>
      </c>
      <c r="G249" s="40" t="s">
        <v>135</v>
      </c>
      <c r="H249" s="41">
        <v>0</v>
      </c>
      <c r="I249" s="41">
        <v>0</v>
      </c>
      <c r="J249" s="41">
        <f t="shared" si="9"/>
        <v>0</v>
      </c>
      <c r="K249" s="41">
        <v>0</v>
      </c>
      <c r="L249" s="41">
        <v>0</v>
      </c>
      <c r="M249" s="41">
        <f t="shared" si="10"/>
        <v>0</v>
      </c>
      <c r="N249" s="42">
        <f t="shared" si="11"/>
        <v>0</v>
      </c>
    </row>
    <row r="250" spans="2:14">
      <c r="B250" s="38">
        <v>8110</v>
      </c>
      <c r="C250" s="39">
        <v>4173</v>
      </c>
      <c r="D250" s="39">
        <v>1</v>
      </c>
      <c r="E250" s="39">
        <v>1</v>
      </c>
      <c r="F250" s="39">
        <v>15</v>
      </c>
      <c r="G250" s="40" t="s">
        <v>136</v>
      </c>
      <c r="H250" s="41">
        <v>0</v>
      </c>
      <c r="I250" s="41">
        <v>0</v>
      </c>
      <c r="J250" s="41">
        <f t="shared" si="9"/>
        <v>0</v>
      </c>
      <c r="K250" s="41">
        <v>0</v>
      </c>
      <c r="L250" s="41">
        <v>0</v>
      </c>
      <c r="M250" s="41">
        <f t="shared" si="10"/>
        <v>0</v>
      </c>
      <c r="N250" s="42">
        <f t="shared" si="11"/>
        <v>0</v>
      </c>
    </row>
    <row r="251" spans="2:14">
      <c r="B251" s="38">
        <v>8110</v>
      </c>
      <c r="C251" s="39">
        <v>4173</v>
      </c>
      <c r="D251" s="39">
        <v>1</v>
      </c>
      <c r="E251" s="39">
        <v>1</v>
      </c>
      <c r="F251" s="39">
        <v>16</v>
      </c>
      <c r="G251" s="40" t="s">
        <v>137</v>
      </c>
      <c r="H251" s="41">
        <v>0</v>
      </c>
      <c r="I251" s="41">
        <v>0</v>
      </c>
      <c r="J251" s="41">
        <f t="shared" si="9"/>
        <v>0</v>
      </c>
      <c r="K251" s="41">
        <v>0</v>
      </c>
      <c r="L251" s="41">
        <v>0</v>
      </c>
      <c r="M251" s="41">
        <f t="shared" si="10"/>
        <v>0</v>
      </c>
      <c r="N251" s="42">
        <f t="shared" si="11"/>
        <v>0</v>
      </c>
    </row>
    <row r="252" spans="2:14">
      <c r="B252" s="38">
        <v>8110</v>
      </c>
      <c r="C252" s="39">
        <v>4173</v>
      </c>
      <c r="D252" s="39">
        <v>1</v>
      </c>
      <c r="E252" s="39">
        <v>1</v>
      </c>
      <c r="F252" s="39">
        <v>17</v>
      </c>
      <c r="G252" s="40" t="s">
        <v>138</v>
      </c>
      <c r="H252" s="41">
        <v>35000</v>
      </c>
      <c r="I252" s="41">
        <v>0</v>
      </c>
      <c r="J252" s="41">
        <f t="shared" si="9"/>
        <v>35000</v>
      </c>
      <c r="K252" s="41">
        <v>0</v>
      </c>
      <c r="L252" s="41">
        <v>0</v>
      </c>
      <c r="M252" s="41">
        <f t="shared" si="10"/>
        <v>0</v>
      </c>
      <c r="N252" s="42">
        <f t="shared" si="11"/>
        <v>-35000</v>
      </c>
    </row>
    <row r="253" spans="2:14">
      <c r="B253" s="38">
        <v>8110</v>
      </c>
      <c r="C253" s="39">
        <v>4173</v>
      </c>
      <c r="D253" s="39">
        <v>1</v>
      </c>
      <c r="E253" s="39">
        <v>1</v>
      </c>
      <c r="F253" s="39">
        <v>18</v>
      </c>
      <c r="G253" s="40" t="s">
        <v>139</v>
      </c>
      <c r="H253" s="41">
        <v>0</v>
      </c>
      <c r="I253" s="41">
        <v>0</v>
      </c>
      <c r="J253" s="41">
        <f t="shared" si="9"/>
        <v>0</v>
      </c>
      <c r="K253" s="41">
        <v>0</v>
      </c>
      <c r="L253" s="41">
        <v>0</v>
      </c>
      <c r="M253" s="41">
        <f t="shared" si="10"/>
        <v>0</v>
      </c>
      <c r="N253" s="42">
        <f t="shared" si="11"/>
        <v>0</v>
      </c>
    </row>
    <row r="254" spans="2:14">
      <c r="B254" s="38">
        <v>8110</v>
      </c>
      <c r="C254" s="39">
        <v>4173</v>
      </c>
      <c r="D254" s="39">
        <v>1</v>
      </c>
      <c r="E254" s="39">
        <v>1</v>
      </c>
      <c r="F254" s="39">
        <v>19</v>
      </c>
      <c r="G254" s="40" t="s">
        <v>140</v>
      </c>
      <c r="H254" s="41">
        <v>0</v>
      </c>
      <c r="I254" s="41">
        <v>0</v>
      </c>
      <c r="J254" s="41">
        <f t="shared" si="9"/>
        <v>0</v>
      </c>
      <c r="K254" s="41">
        <v>0</v>
      </c>
      <c r="L254" s="41">
        <v>0</v>
      </c>
      <c r="M254" s="41">
        <f t="shared" si="10"/>
        <v>0</v>
      </c>
      <c r="N254" s="42">
        <f t="shared" si="11"/>
        <v>0</v>
      </c>
    </row>
    <row r="255" spans="2:14" ht="24">
      <c r="B255" s="38">
        <v>8110</v>
      </c>
      <c r="C255" s="39">
        <v>4173</v>
      </c>
      <c r="D255" s="39">
        <v>1</v>
      </c>
      <c r="E255" s="39">
        <v>1</v>
      </c>
      <c r="F255" s="39">
        <v>20</v>
      </c>
      <c r="G255" s="40" t="s">
        <v>141</v>
      </c>
      <c r="H255" s="41">
        <v>0</v>
      </c>
      <c r="I255" s="41">
        <v>0</v>
      </c>
      <c r="J255" s="41">
        <f t="shared" si="9"/>
        <v>0</v>
      </c>
      <c r="K255" s="41">
        <v>0</v>
      </c>
      <c r="L255" s="41">
        <v>0</v>
      </c>
      <c r="M255" s="41">
        <f t="shared" si="10"/>
        <v>0</v>
      </c>
      <c r="N255" s="42">
        <f t="shared" si="11"/>
        <v>0</v>
      </c>
    </row>
    <row r="256" spans="2:14" ht="60">
      <c r="B256" s="38">
        <v>8110</v>
      </c>
      <c r="C256" s="39">
        <v>4173</v>
      </c>
      <c r="D256" s="39">
        <v>1</v>
      </c>
      <c r="E256" s="39">
        <v>1</v>
      </c>
      <c r="F256" s="39">
        <v>21</v>
      </c>
      <c r="G256" s="40" t="s">
        <v>142</v>
      </c>
      <c r="H256" s="41">
        <v>0</v>
      </c>
      <c r="I256" s="41">
        <v>0</v>
      </c>
      <c r="J256" s="41">
        <f t="shared" si="9"/>
        <v>0</v>
      </c>
      <c r="K256" s="41">
        <v>0</v>
      </c>
      <c r="L256" s="41">
        <v>0</v>
      </c>
      <c r="M256" s="41">
        <f t="shared" si="10"/>
        <v>0</v>
      </c>
      <c r="N256" s="42">
        <f t="shared" si="11"/>
        <v>0</v>
      </c>
    </row>
    <row r="257" spans="2:14" ht="60">
      <c r="B257" s="38">
        <v>8110</v>
      </c>
      <c r="C257" s="39">
        <v>4173</v>
      </c>
      <c r="D257" s="39">
        <v>1</v>
      </c>
      <c r="E257" s="39">
        <v>1</v>
      </c>
      <c r="F257" s="39">
        <v>22</v>
      </c>
      <c r="G257" s="40" t="s">
        <v>143</v>
      </c>
      <c r="H257" s="41">
        <v>0</v>
      </c>
      <c r="I257" s="41">
        <v>0</v>
      </c>
      <c r="J257" s="41">
        <f t="shared" si="9"/>
        <v>0</v>
      </c>
      <c r="K257" s="41">
        <v>0</v>
      </c>
      <c r="L257" s="41">
        <v>0</v>
      </c>
      <c r="M257" s="41">
        <f t="shared" si="10"/>
        <v>0</v>
      </c>
      <c r="N257" s="42">
        <f t="shared" si="11"/>
        <v>0</v>
      </c>
    </row>
    <row r="258" spans="2:14" ht="48">
      <c r="B258" s="29">
        <v>8110</v>
      </c>
      <c r="C258" s="30">
        <v>4174</v>
      </c>
      <c r="D258" s="30"/>
      <c r="E258" s="30"/>
      <c r="F258" s="30"/>
      <c r="G258" s="31" t="s">
        <v>144</v>
      </c>
      <c r="H258" s="32">
        <v>0</v>
      </c>
      <c r="I258" s="32">
        <v>0</v>
      </c>
      <c r="J258" s="32">
        <f t="shared" si="9"/>
        <v>0</v>
      </c>
      <c r="K258" s="32">
        <v>0</v>
      </c>
      <c r="L258" s="32">
        <v>0</v>
      </c>
      <c r="M258" s="32">
        <f t="shared" si="10"/>
        <v>0</v>
      </c>
      <c r="N258" s="33">
        <f t="shared" si="11"/>
        <v>0</v>
      </c>
    </row>
    <row r="259" spans="2:14" ht="60">
      <c r="B259" s="34">
        <v>8110</v>
      </c>
      <c r="C259" s="35">
        <v>4174</v>
      </c>
      <c r="D259" s="35">
        <v>1</v>
      </c>
      <c r="E259" s="35"/>
      <c r="F259" s="35"/>
      <c r="G259" s="36" t="s">
        <v>144</v>
      </c>
      <c r="H259" s="37">
        <v>0</v>
      </c>
      <c r="I259" s="37">
        <v>0</v>
      </c>
      <c r="J259" s="32">
        <f t="shared" si="9"/>
        <v>0</v>
      </c>
      <c r="K259" s="37">
        <v>0</v>
      </c>
      <c r="L259" s="37">
        <v>0</v>
      </c>
      <c r="M259" s="32">
        <f t="shared" si="10"/>
        <v>0</v>
      </c>
      <c r="N259" s="33">
        <f t="shared" si="11"/>
        <v>0</v>
      </c>
    </row>
    <row r="260" spans="2:14" ht="60">
      <c r="B260" s="34">
        <v>8110</v>
      </c>
      <c r="C260" s="35">
        <v>4174</v>
      </c>
      <c r="D260" s="35">
        <v>1</v>
      </c>
      <c r="E260" s="35">
        <v>1</v>
      </c>
      <c r="F260" s="35"/>
      <c r="G260" s="36" t="s">
        <v>144</v>
      </c>
      <c r="H260" s="37">
        <v>0</v>
      </c>
      <c r="I260" s="37">
        <v>0</v>
      </c>
      <c r="J260" s="32">
        <f t="shared" si="9"/>
        <v>0</v>
      </c>
      <c r="K260" s="37">
        <v>0</v>
      </c>
      <c r="L260" s="37">
        <v>0</v>
      </c>
      <c r="M260" s="32">
        <f t="shared" si="10"/>
        <v>0</v>
      </c>
      <c r="N260" s="33">
        <f t="shared" si="11"/>
        <v>0</v>
      </c>
    </row>
    <row r="261" spans="2:14" ht="60">
      <c r="B261" s="38">
        <v>8110</v>
      </c>
      <c r="C261" s="39">
        <v>4174</v>
      </c>
      <c r="D261" s="39">
        <v>1</v>
      </c>
      <c r="E261" s="39">
        <v>1</v>
      </c>
      <c r="F261" s="39">
        <v>1</v>
      </c>
      <c r="G261" s="40" t="s">
        <v>144</v>
      </c>
      <c r="H261" s="41">
        <v>0</v>
      </c>
      <c r="I261" s="41">
        <v>0</v>
      </c>
      <c r="J261" s="41">
        <f t="shared" si="9"/>
        <v>0</v>
      </c>
      <c r="K261" s="41">
        <v>0</v>
      </c>
      <c r="L261" s="41">
        <v>0</v>
      </c>
      <c r="M261" s="41">
        <f t="shared" si="10"/>
        <v>0</v>
      </c>
      <c r="N261" s="42">
        <f t="shared" si="11"/>
        <v>0</v>
      </c>
    </row>
    <row r="262" spans="2:14" ht="48">
      <c r="B262" s="29">
        <v>8110</v>
      </c>
      <c r="C262" s="30">
        <v>4175</v>
      </c>
      <c r="D262" s="30"/>
      <c r="E262" s="30"/>
      <c r="F262" s="30"/>
      <c r="G262" s="31" t="s">
        <v>145</v>
      </c>
      <c r="H262" s="32">
        <v>0</v>
      </c>
      <c r="I262" s="32">
        <v>0</v>
      </c>
      <c r="J262" s="32">
        <f t="shared" si="9"/>
        <v>0</v>
      </c>
      <c r="K262" s="32">
        <v>0</v>
      </c>
      <c r="L262" s="32">
        <v>0</v>
      </c>
      <c r="M262" s="32">
        <f t="shared" si="10"/>
        <v>0</v>
      </c>
      <c r="N262" s="33">
        <f t="shared" si="11"/>
        <v>0</v>
      </c>
    </row>
    <row r="263" spans="2:14" ht="60">
      <c r="B263" s="34">
        <v>8110</v>
      </c>
      <c r="C263" s="35">
        <v>4175</v>
      </c>
      <c r="D263" s="35">
        <v>1</v>
      </c>
      <c r="E263" s="35"/>
      <c r="F263" s="35"/>
      <c r="G263" s="36" t="s">
        <v>145</v>
      </c>
      <c r="H263" s="37">
        <v>0</v>
      </c>
      <c r="I263" s="37">
        <v>0</v>
      </c>
      <c r="J263" s="32">
        <f t="shared" si="9"/>
        <v>0</v>
      </c>
      <c r="K263" s="37">
        <v>0</v>
      </c>
      <c r="L263" s="37">
        <v>0</v>
      </c>
      <c r="M263" s="32">
        <f t="shared" si="10"/>
        <v>0</v>
      </c>
      <c r="N263" s="33">
        <f t="shared" si="11"/>
        <v>0</v>
      </c>
    </row>
    <row r="264" spans="2:14" ht="60">
      <c r="B264" s="34">
        <v>8110</v>
      </c>
      <c r="C264" s="35">
        <v>4175</v>
      </c>
      <c r="D264" s="35">
        <v>1</v>
      </c>
      <c r="E264" s="35">
        <v>1</v>
      </c>
      <c r="F264" s="35"/>
      <c r="G264" s="36" t="s">
        <v>145</v>
      </c>
      <c r="H264" s="37">
        <v>0</v>
      </c>
      <c r="I264" s="37">
        <v>0</v>
      </c>
      <c r="J264" s="32">
        <f t="shared" si="9"/>
        <v>0</v>
      </c>
      <c r="K264" s="37">
        <v>0</v>
      </c>
      <c r="L264" s="37">
        <v>0</v>
      </c>
      <c r="M264" s="32">
        <f t="shared" si="10"/>
        <v>0</v>
      </c>
      <c r="N264" s="33">
        <f t="shared" si="11"/>
        <v>0</v>
      </c>
    </row>
    <row r="265" spans="2:14" ht="60">
      <c r="B265" s="38">
        <v>8110</v>
      </c>
      <c r="C265" s="39">
        <v>4175</v>
      </c>
      <c r="D265" s="39">
        <v>1</v>
      </c>
      <c r="E265" s="39">
        <v>1</v>
      </c>
      <c r="F265" s="39">
        <v>1</v>
      </c>
      <c r="G265" s="40" t="s">
        <v>145</v>
      </c>
      <c r="H265" s="41">
        <v>0</v>
      </c>
      <c r="I265" s="41">
        <v>0</v>
      </c>
      <c r="J265" s="41">
        <f t="shared" si="9"/>
        <v>0</v>
      </c>
      <c r="K265" s="41">
        <v>0</v>
      </c>
      <c r="L265" s="41">
        <v>0</v>
      </c>
      <c r="M265" s="41">
        <f t="shared" si="10"/>
        <v>0</v>
      </c>
      <c r="N265" s="42">
        <f t="shared" si="11"/>
        <v>0</v>
      </c>
    </row>
    <row r="266" spans="2:14" ht="48">
      <c r="B266" s="29">
        <v>8110</v>
      </c>
      <c r="C266" s="30">
        <v>4176</v>
      </c>
      <c r="D266" s="30"/>
      <c r="E266" s="30"/>
      <c r="F266" s="30"/>
      <c r="G266" s="31" t="s">
        <v>146</v>
      </c>
      <c r="H266" s="32">
        <v>0</v>
      </c>
      <c r="I266" s="32">
        <v>0</v>
      </c>
      <c r="J266" s="32">
        <f t="shared" si="9"/>
        <v>0</v>
      </c>
      <c r="K266" s="32">
        <v>0</v>
      </c>
      <c r="L266" s="32">
        <v>0</v>
      </c>
      <c r="M266" s="32">
        <f t="shared" si="10"/>
        <v>0</v>
      </c>
      <c r="N266" s="33">
        <f t="shared" si="11"/>
        <v>0</v>
      </c>
    </row>
    <row r="267" spans="2:14" ht="60">
      <c r="B267" s="34">
        <v>8110</v>
      </c>
      <c r="C267" s="35">
        <v>4176</v>
      </c>
      <c r="D267" s="35">
        <v>1</v>
      </c>
      <c r="E267" s="35"/>
      <c r="F267" s="35"/>
      <c r="G267" s="36" t="s">
        <v>146</v>
      </c>
      <c r="H267" s="37">
        <v>0</v>
      </c>
      <c r="I267" s="37">
        <v>0</v>
      </c>
      <c r="J267" s="32">
        <f t="shared" ref="J267:J330" si="12">H267+I267</f>
        <v>0</v>
      </c>
      <c r="K267" s="37">
        <v>0</v>
      </c>
      <c r="L267" s="37">
        <v>0</v>
      </c>
      <c r="M267" s="32">
        <f t="shared" ref="M267:M330" si="13">IFERROR(L267/J267*100,0)</f>
        <v>0</v>
      </c>
      <c r="N267" s="33">
        <f t="shared" ref="N267:N330" si="14">L267-J267</f>
        <v>0</v>
      </c>
    </row>
    <row r="268" spans="2:14" ht="60">
      <c r="B268" s="34">
        <v>8110</v>
      </c>
      <c r="C268" s="35">
        <v>4176</v>
      </c>
      <c r="D268" s="35">
        <v>1</v>
      </c>
      <c r="E268" s="35">
        <v>1</v>
      </c>
      <c r="F268" s="35"/>
      <c r="G268" s="36" t="s">
        <v>146</v>
      </c>
      <c r="H268" s="37">
        <v>0</v>
      </c>
      <c r="I268" s="37">
        <v>0</v>
      </c>
      <c r="J268" s="32">
        <f t="shared" si="12"/>
        <v>0</v>
      </c>
      <c r="K268" s="37">
        <v>0</v>
      </c>
      <c r="L268" s="37">
        <v>0</v>
      </c>
      <c r="M268" s="32">
        <f t="shared" si="13"/>
        <v>0</v>
      </c>
      <c r="N268" s="33">
        <f t="shared" si="14"/>
        <v>0</v>
      </c>
    </row>
    <row r="269" spans="2:14" ht="60">
      <c r="B269" s="38">
        <v>8110</v>
      </c>
      <c r="C269" s="39">
        <v>4176</v>
      </c>
      <c r="D269" s="39">
        <v>1</v>
      </c>
      <c r="E269" s="39">
        <v>1</v>
      </c>
      <c r="F269" s="39">
        <v>1</v>
      </c>
      <c r="G269" s="40" t="s">
        <v>146</v>
      </c>
      <c r="H269" s="41">
        <v>0</v>
      </c>
      <c r="I269" s="41">
        <v>0</v>
      </c>
      <c r="J269" s="41">
        <f t="shared" si="12"/>
        <v>0</v>
      </c>
      <c r="K269" s="41">
        <v>0</v>
      </c>
      <c r="L269" s="41">
        <v>0</v>
      </c>
      <c r="M269" s="41">
        <f t="shared" si="13"/>
        <v>0</v>
      </c>
      <c r="N269" s="42">
        <f t="shared" si="14"/>
        <v>0</v>
      </c>
    </row>
    <row r="270" spans="2:14" ht="48">
      <c r="B270" s="29">
        <v>8110</v>
      </c>
      <c r="C270" s="30">
        <v>4177</v>
      </c>
      <c r="D270" s="30"/>
      <c r="E270" s="30"/>
      <c r="F270" s="30"/>
      <c r="G270" s="31" t="s">
        <v>147</v>
      </c>
      <c r="H270" s="32">
        <v>0</v>
      </c>
      <c r="I270" s="32">
        <v>0</v>
      </c>
      <c r="J270" s="32">
        <f t="shared" si="12"/>
        <v>0</v>
      </c>
      <c r="K270" s="32">
        <v>0</v>
      </c>
      <c r="L270" s="32">
        <v>0</v>
      </c>
      <c r="M270" s="32">
        <f t="shared" si="13"/>
        <v>0</v>
      </c>
      <c r="N270" s="33">
        <f t="shared" si="14"/>
        <v>0</v>
      </c>
    </row>
    <row r="271" spans="2:14" ht="48">
      <c r="B271" s="34">
        <v>8110</v>
      </c>
      <c r="C271" s="35">
        <v>4177</v>
      </c>
      <c r="D271" s="35">
        <v>1</v>
      </c>
      <c r="E271" s="35"/>
      <c r="F271" s="35"/>
      <c r="G271" s="36" t="s">
        <v>147</v>
      </c>
      <c r="H271" s="37">
        <v>0</v>
      </c>
      <c r="I271" s="37">
        <v>0</v>
      </c>
      <c r="J271" s="32">
        <f t="shared" si="12"/>
        <v>0</v>
      </c>
      <c r="K271" s="37">
        <v>0</v>
      </c>
      <c r="L271" s="37">
        <v>0</v>
      </c>
      <c r="M271" s="32">
        <f t="shared" si="13"/>
        <v>0</v>
      </c>
      <c r="N271" s="33">
        <f t="shared" si="14"/>
        <v>0</v>
      </c>
    </row>
    <row r="272" spans="2:14" ht="48">
      <c r="B272" s="34">
        <v>8110</v>
      </c>
      <c r="C272" s="35">
        <v>4177</v>
      </c>
      <c r="D272" s="35">
        <v>1</v>
      </c>
      <c r="E272" s="35">
        <v>1</v>
      </c>
      <c r="F272" s="35"/>
      <c r="G272" s="36" t="s">
        <v>147</v>
      </c>
      <c r="H272" s="37">
        <v>0</v>
      </c>
      <c r="I272" s="37">
        <v>0</v>
      </c>
      <c r="J272" s="32">
        <f t="shared" si="12"/>
        <v>0</v>
      </c>
      <c r="K272" s="37">
        <v>0</v>
      </c>
      <c r="L272" s="37">
        <v>0</v>
      </c>
      <c r="M272" s="32">
        <f t="shared" si="13"/>
        <v>0</v>
      </c>
      <c r="N272" s="33">
        <f t="shared" si="14"/>
        <v>0</v>
      </c>
    </row>
    <row r="273" spans="2:14" ht="48">
      <c r="B273" s="38">
        <v>8110</v>
      </c>
      <c r="C273" s="39">
        <v>4177</v>
      </c>
      <c r="D273" s="39">
        <v>1</v>
      </c>
      <c r="E273" s="39">
        <v>1</v>
      </c>
      <c r="F273" s="39">
        <v>1</v>
      </c>
      <c r="G273" s="40" t="s">
        <v>147</v>
      </c>
      <c r="H273" s="41">
        <v>0</v>
      </c>
      <c r="I273" s="41">
        <v>0</v>
      </c>
      <c r="J273" s="41">
        <f t="shared" si="12"/>
        <v>0</v>
      </c>
      <c r="K273" s="41">
        <v>0</v>
      </c>
      <c r="L273" s="41">
        <v>0</v>
      </c>
      <c r="M273" s="41">
        <f t="shared" si="13"/>
        <v>0</v>
      </c>
      <c r="N273" s="42">
        <f t="shared" si="14"/>
        <v>0</v>
      </c>
    </row>
    <row r="274" spans="2:14" ht="36">
      <c r="B274" s="29">
        <v>8110</v>
      </c>
      <c r="C274" s="30">
        <v>4178</v>
      </c>
      <c r="D274" s="30"/>
      <c r="E274" s="30"/>
      <c r="F274" s="30"/>
      <c r="G274" s="31" t="s">
        <v>148</v>
      </c>
      <c r="H274" s="32">
        <v>0</v>
      </c>
      <c r="I274" s="32">
        <v>0</v>
      </c>
      <c r="J274" s="32">
        <f t="shared" si="12"/>
        <v>0</v>
      </c>
      <c r="K274" s="32">
        <v>0</v>
      </c>
      <c r="L274" s="32">
        <v>0</v>
      </c>
      <c r="M274" s="32">
        <f t="shared" si="13"/>
        <v>0</v>
      </c>
      <c r="N274" s="33">
        <f t="shared" si="14"/>
        <v>0</v>
      </c>
    </row>
    <row r="275" spans="2:14" ht="48">
      <c r="B275" s="34">
        <v>8110</v>
      </c>
      <c r="C275" s="35">
        <v>4178</v>
      </c>
      <c r="D275" s="35">
        <v>1</v>
      </c>
      <c r="E275" s="35"/>
      <c r="F275" s="35"/>
      <c r="G275" s="36" t="s">
        <v>148</v>
      </c>
      <c r="H275" s="37">
        <v>0</v>
      </c>
      <c r="I275" s="37">
        <v>0</v>
      </c>
      <c r="J275" s="32">
        <f t="shared" si="12"/>
        <v>0</v>
      </c>
      <c r="K275" s="37">
        <v>0</v>
      </c>
      <c r="L275" s="37">
        <v>0</v>
      </c>
      <c r="M275" s="32">
        <f t="shared" si="13"/>
        <v>0</v>
      </c>
      <c r="N275" s="33">
        <f t="shared" si="14"/>
        <v>0</v>
      </c>
    </row>
    <row r="276" spans="2:14" ht="48">
      <c r="B276" s="34">
        <v>8110</v>
      </c>
      <c r="C276" s="35">
        <v>4178</v>
      </c>
      <c r="D276" s="35">
        <v>1</v>
      </c>
      <c r="E276" s="35">
        <v>1</v>
      </c>
      <c r="F276" s="35"/>
      <c r="G276" s="36" t="s">
        <v>148</v>
      </c>
      <c r="H276" s="37">
        <v>0</v>
      </c>
      <c r="I276" s="37">
        <v>0</v>
      </c>
      <c r="J276" s="32">
        <f t="shared" si="12"/>
        <v>0</v>
      </c>
      <c r="K276" s="37">
        <v>0</v>
      </c>
      <c r="L276" s="37">
        <v>0</v>
      </c>
      <c r="M276" s="32">
        <f t="shared" si="13"/>
        <v>0</v>
      </c>
      <c r="N276" s="33">
        <f t="shared" si="14"/>
        <v>0</v>
      </c>
    </row>
    <row r="277" spans="2:14" ht="48">
      <c r="B277" s="38">
        <v>8110</v>
      </c>
      <c r="C277" s="39">
        <v>4178</v>
      </c>
      <c r="D277" s="39">
        <v>1</v>
      </c>
      <c r="E277" s="39">
        <v>1</v>
      </c>
      <c r="F277" s="39">
        <v>1</v>
      </c>
      <c r="G277" s="40" t="s">
        <v>148</v>
      </c>
      <c r="H277" s="41">
        <v>0</v>
      </c>
      <c r="I277" s="41">
        <v>0</v>
      </c>
      <c r="J277" s="41">
        <f t="shared" si="12"/>
        <v>0</v>
      </c>
      <c r="K277" s="41">
        <v>0</v>
      </c>
      <c r="L277" s="41">
        <v>0</v>
      </c>
      <c r="M277" s="41">
        <f t="shared" si="13"/>
        <v>0</v>
      </c>
      <c r="N277" s="42">
        <f t="shared" si="14"/>
        <v>0</v>
      </c>
    </row>
    <row r="278" spans="2:14" ht="84">
      <c r="B278" s="29">
        <v>8110</v>
      </c>
      <c r="C278" s="30">
        <v>4200</v>
      </c>
      <c r="D278" s="30"/>
      <c r="E278" s="30"/>
      <c r="F278" s="30"/>
      <c r="G278" s="31" t="s">
        <v>149</v>
      </c>
      <c r="H278" s="32">
        <v>6196368.96</v>
      </c>
      <c r="I278" s="32">
        <v>0</v>
      </c>
      <c r="J278" s="32">
        <f t="shared" si="12"/>
        <v>6196368.96</v>
      </c>
      <c r="K278" s="32">
        <v>0</v>
      </c>
      <c r="L278" s="32">
        <v>5566754.3499999996</v>
      </c>
      <c r="M278" s="32">
        <f t="shared" si="13"/>
        <v>89.83897482437844</v>
      </c>
      <c r="N278" s="33">
        <f t="shared" si="14"/>
        <v>-629614.61000000034</v>
      </c>
    </row>
    <row r="279" spans="2:14" ht="36">
      <c r="B279" s="29">
        <v>8110</v>
      </c>
      <c r="C279" s="30">
        <v>4210</v>
      </c>
      <c r="D279" s="30"/>
      <c r="E279" s="30"/>
      <c r="F279" s="30"/>
      <c r="G279" s="31" t="s">
        <v>150</v>
      </c>
      <c r="H279" s="32">
        <v>0</v>
      </c>
      <c r="I279" s="32">
        <v>0</v>
      </c>
      <c r="J279" s="32">
        <f t="shared" si="12"/>
        <v>0</v>
      </c>
      <c r="K279" s="32">
        <v>0</v>
      </c>
      <c r="L279" s="32">
        <v>0</v>
      </c>
      <c r="M279" s="32">
        <f t="shared" si="13"/>
        <v>0</v>
      </c>
      <c r="N279" s="33">
        <f t="shared" si="14"/>
        <v>0</v>
      </c>
    </row>
    <row r="280" spans="2:14">
      <c r="B280" s="29">
        <v>8110</v>
      </c>
      <c r="C280" s="30">
        <v>4211</v>
      </c>
      <c r="D280" s="30"/>
      <c r="E280" s="30"/>
      <c r="F280" s="30"/>
      <c r="G280" s="31" t="s">
        <v>151</v>
      </c>
      <c r="H280" s="32">
        <v>0</v>
      </c>
      <c r="I280" s="32">
        <v>0</v>
      </c>
      <c r="J280" s="32">
        <f t="shared" si="12"/>
        <v>0</v>
      </c>
      <c r="K280" s="32">
        <v>0</v>
      </c>
      <c r="L280" s="32">
        <v>0</v>
      </c>
      <c r="M280" s="32">
        <f t="shared" si="13"/>
        <v>0</v>
      </c>
      <c r="N280" s="33">
        <f t="shared" si="14"/>
        <v>0</v>
      </c>
    </row>
    <row r="281" spans="2:14">
      <c r="B281" s="34">
        <v>8110</v>
      </c>
      <c r="C281" s="35">
        <v>4211</v>
      </c>
      <c r="D281" s="35">
        <v>1</v>
      </c>
      <c r="E281" s="35"/>
      <c r="F281" s="35"/>
      <c r="G281" s="36" t="s">
        <v>151</v>
      </c>
      <c r="H281" s="37">
        <v>0</v>
      </c>
      <c r="I281" s="37">
        <v>0</v>
      </c>
      <c r="J281" s="32">
        <f t="shared" si="12"/>
        <v>0</v>
      </c>
      <c r="K281" s="37">
        <v>0</v>
      </c>
      <c r="L281" s="37">
        <v>0</v>
      </c>
      <c r="M281" s="32">
        <f t="shared" si="13"/>
        <v>0</v>
      </c>
      <c r="N281" s="33">
        <f t="shared" si="14"/>
        <v>0</v>
      </c>
    </row>
    <row r="282" spans="2:14" ht="48">
      <c r="B282" s="34">
        <v>8110</v>
      </c>
      <c r="C282" s="35">
        <v>4211</v>
      </c>
      <c r="D282" s="35">
        <v>1</v>
      </c>
      <c r="E282" s="35">
        <v>1</v>
      </c>
      <c r="F282" s="35"/>
      <c r="G282" s="36" t="s">
        <v>152</v>
      </c>
      <c r="H282" s="37">
        <v>0</v>
      </c>
      <c r="I282" s="37">
        <v>0</v>
      </c>
      <c r="J282" s="32">
        <f t="shared" si="12"/>
        <v>0</v>
      </c>
      <c r="K282" s="37">
        <v>0</v>
      </c>
      <c r="L282" s="37">
        <v>0</v>
      </c>
      <c r="M282" s="32">
        <f t="shared" si="13"/>
        <v>0</v>
      </c>
      <c r="N282" s="33">
        <f t="shared" si="14"/>
        <v>0</v>
      </c>
    </row>
    <row r="283" spans="2:14">
      <c r="B283" s="38">
        <v>8110</v>
      </c>
      <c r="C283" s="39">
        <v>4211</v>
      </c>
      <c r="D283" s="39">
        <v>1</v>
      </c>
      <c r="E283" s="39">
        <v>1</v>
      </c>
      <c r="F283" s="39">
        <v>1</v>
      </c>
      <c r="G283" s="40" t="s">
        <v>153</v>
      </c>
      <c r="H283" s="41">
        <v>0</v>
      </c>
      <c r="I283" s="41">
        <v>0</v>
      </c>
      <c r="J283" s="41">
        <f t="shared" si="12"/>
        <v>0</v>
      </c>
      <c r="K283" s="41">
        <v>0</v>
      </c>
      <c r="L283" s="41">
        <v>0</v>
      </c>
      <c r="M283" s="41">
        <f t="shared" si="13"/>
        <v>0</v>
      </c>
      <c r="N283" s="42">
        <f t="shared" si="14"/>
        <v>0</v>
      </c>
    </row>
    <row r="284" spans="2:14">
      <c r="B284" s="38">
        <v>8110</v>
      </c>
      <c r="C284" s="39">
        <v>4211</v>
      </c>
      <c r="D284" s="39">
        <v>1</v>
      </c>
      <c r="E284" s="39">
        <v>1</v>
      </c>
      <c r="F284" s="39">
        <v>2</v>
      </c>
      <c r="G284" s="40" t="s">
        <v>154</v>
      </c>
      <c r="H284" s="41">
        <v>0</v>
      </c>
      <c r="I284" s="41">
        <v>0</v>
      </c>
      <c r="J284" s="41">
        <f t="shared" si="12"/>
        <v>0</v>
      </c>
      <c r="K284" s="41">
        <v>0</v>
      </c>
      <c r="L284" s="41">
        <v>0</v>
      </c>
      <c r="M284" s="41">
        <f t="shared" si="13"/>
        <v>0</v>
      </c>
      <c r="N284" s="42">
        <f t="shared" si="14"/>
        <v>0</v>
      </c>
    </row>
    <row r="285" spans="2:14">
      <c r="B285" s="38">
        <v>8110</v>
      </c>
      <c r="C285" s="39">
        <v>4211</v>
      </c>
      <c r="D285" s="39">
        <v>1</v>
      </c>
      <c r="E285" s="39">
        <v>1</v>
      </c>
      <c r="F285" s="39">
        <v>3</v>
      </c>
      <c r="G285" s="40" t="s">
        <v>155</v>
      </c>
      <c r="H285" s="41">
        <v>0</v>
      </c>
      <c r="I285" s="41">
        <v>0</v>
      </c>
      <c r="J285" s="41">
        <f t="shared" si="12"/>
        <v>0</v>
      </c>
      <c r="K285" s="41">
        <v>0</v>
      </c>
      <c r="L285" s="41">
        <v>0</v>
      </c>
      <c r="M285" s="41">
        <f t="shared" si="13"/>
        <v>0</v>
      </c>
      <c r="N285" s="42">
        <f t="shared" si="14"/>
        <v>0</v>
      </c>
    </row>
    <row r="286" spans="2:14" ht="24">
      <c r="B286" s="38">
        <v>8110</v>
      </c>
      <c r="C286" s="39">
        <v>4211</v>
      </c>
      <c r="D286" s="39">
        <v>1</v>
      </c>
      <c r="E286" s="39">
        <v>1</v>
      </c>
      <c r="F286" s="39">
        <v>4</v>
      </c>
      <c r="G286" s="40" t="s">
        <v>156</v>
      </c>
      <c r="H286" s="41">
        <v>0</v>
      </c>
      <c r="I286" s="41">
        <v>0</v>
      </c>
      <c r="J286" s="41">
        <f t="shared" si="12"/>
        <v>0</v>
      </c>
      <c r="K286" s="41">
        <v>0</v>
      </c>
      <c r="L286" s="41">
        <v>0</v>
      </c>
      <c r="M286" s="41">
        <f t="shared" si="13"/>
        <v>0</v>
      </c>
      <c r="N286" s="42">
        <f t="shared" si="14"/>
        <v>0</v>
      </c>
    </row>
    <row r="287" spans="2:14" ht="24">
      <c r="B287" s="38">
        <v>8110</v>
      </c>
      <c r="C287" s="39">
        <v>4211</v>
      </c>
      <c r="D287" s="39">
        <v>1</v>
      </c>
      <c r="E287" s="39">
        <v>1</v>
      </c>
      <c r="F287" s="39">
        <v>5</v>
      </c>
      <c r="G287" s="40" t="s">
        <v>157</v>
      </c>
      <c r="H287" s="41">
        <v>0</v>
      </c>
      <c r="I287" s="41">
        <v>0</v>
      </c>
      <c r="J287" s="41">
        <f t="shared" si="12"/>
        <v>0</v>
      </c>
      <c r="K287" s="41">
        <v>0</v>
      </c>
      <c r="L287" s="41">
        <v>0</v>
      </c>
      <c r="M287" s="41">
        <f t="shared" si="13"/>
        <v>0</v>
      </c>
      <c r="N287" s="42">
        <f t="shared" si="14"/>
        <v>0</v>
      </c>
    </row>
    <row r="288" spans="2:14" ht="24">
      <c r="B288" s="38">
        <v>8110</v>
      </c>
      <c r="C288" s="39">
        <v>4211</v>
      </c>
      <c r="D288" s="39">
        <v>1</v>
      </c>
      <c r="E288" s="39">
        <v>1</v>
      </c>
      <c r="F288" s="39">
        <v>6</v>
      </c>
      <c r="G288" s="40" t="s">
        <v>158</v>
      </c>
      <c r="H288" s="41">
        <v>0</v>
      </c>
      <c r="I288" s="41">
        <v>0</v>
      </c>
      <c r="J288" s="41">
        <f t="shared" si="12"/>
        <v>0</v>
      </c>
      <c r="K288" s="41">
        <v>0</v>
      </c>
      <c r="L288" s="41">
        <v>0</v>
      </c>
      <c r="M288" s="41">
        <f t="shared" si="13"/>
        <v>0</v>
      </c>
      <c r="N288" s="42">
        <f t="shared" si="14"/>
        <v>0</v>
      </c>
    </row>
    <row r="289" spans="2:14" ht="24">
      <c r="B289" s="38">
        <v>8110</v>
      </c>
      <c r="C289" s="39">
        <v>4211</v>
      </c>
      <c r="D289" s="39">
        <v>1</v>
      </c>
      <c r="E289" s="39">
        <v>1</v>
      </c>
      <c r="F289" s="39">
        <v>7</v>
      </c>
      <c r="G289" s="40" t="s">
        <v>159</v>
      </c>
      <c r="H289" s="41">
        <v>0</v>
      </c>
      <c r="I289" s="41">
        <v>0</v>
      </c>
      <c r="J289" s="41">
        <f t="shared" si="12"/>
        <v>0</v>
      </c>
      <c r="K289" s="41">
        <v>0</v>
      </c>
      <c r="L289" s="41">
        <v>0</v>
      </c>
      <c r="M289" s="41">
        <f t="shared" si="13"/>
        <v>0</v>
      </c>
      <c r="N289" s="42">
        <f t="shared" si="14"/>
        <v>0</v>
      </c>
    </row>
    <row r="290" spans="2:14" ht="36">
      <c r="B290" s="38">
        <v>8110</v>
      </c>
      <c r="C290" s="39">
        <v>4211</v>
      </c>
      <c r="D290" s="39">
        <v>1</v>
      </c>
      <c r="E290" s="39">
        <v>1</v>
      </c>
      <c r="F290" s="39">
        <v>8</v>
      </c>
      <c r="G290" s="40" t="s">
        <v>160</v>
      </c>
      <c r="H290" s="41">
        <v>0</v>
      </c>
      <c r="I290" s="41">
        <v>0</v>
      </c>
      <c r="J290" s="41">
        <f t="shared" si="12"/>
        <v>0</v>
      </c>
      <c r="K290" s="41">
        <v>0</v>
      </c>
      <c r="L290" s="41">
        <v>0</v>
      </c>
      <c r="M290" s="41">
        <f t="shared" si="13"/>
        <v>0</v>
      </c>
      <c r="N290" s="42">
        <f t="shared" si="14"/>
        <v>0</v>
      </c>
    </row>
    <row r="291" spans="2:14" ht="36">
      <c r="B291" s="38">
        <v>8110</v>
      </c>
      <c r="C291" s="39">
        <v>4211</v>
      </c>
      <c r="D291" s="39">
        <v>1</v>
      </c>
      <c r="E291" s="39">
        <v>1</v>
      </c>
      <c r="F291" s="39">
        <v>9</v>
      </c>
      <c r="G291" s="40" t="s">
        <v>161</v>
      </c>
      <c r="H291" s="41">
        <v>0</v>
      </c>
      <c r="I291" s="41">
        <v>0</v>
      </c>
      <c r="J291" s="41">
        <f t="shared" si="12"/>
        <v>0</v>
      </c>
      <c r="K291" s="41">
        <v>0</v>
      </c>
      <c r="L291" s="41">
        <v>0</v>
      </c>
      <c r="M291" s="41">
        <f t="shared" si="13"/>
        <v>0</v>
      </c>
      <c r="N291" s="42">
        <f t="shared" si="14"/>
        <v>0</v>
      </c>
    </row>
    <row r="292" spans="2:14" ht="84">
      <c r="B292" s="38">
        <v>8110</v>
      </c>
      <c r="C292" s="39">
        <v>4211</v>
      </c>
      <c r="D292" s="39">
        <v>1</v>
      </c>
      <c r="E292" s="39">
        <v>1</v>
      </c>
      <c r="F292" s="39">
        <v>10</v>
      </c>
      <c r="G292" s="40" t="s">
        <v>162</v>
      </c>
      <c r="H292" s="41">
        <v>0</v>
      </c>
      <c r="I292" s="41">
        <v>0</v>
      </c>
      <c r="J292" s="41">
        <f t="shared" si="12"/>
        <v>0</v>
      </c>
      <c r="K292" s="41">
        <v>0</v>
      </c>
      <c r="L292" s="41">
        <v>0</v>
      </c>
      <c r="M292" s="41">
        <f t="shared" si="13"/>
        <v>0</v>
      </c>
      <c r="N292" s="42">
        <f t="shared" si="14"/>
        <v>0</v>
      </c>
    </row>
    <row r="293" spans="2:14" ht="48">
      <c r="B293" s="34">
        <v>8110</v>
      </c>
      <c r="C293" s="35">
        <v>4211</v>
      </c>
      <c r="D293" s="35">
        <v>1</v>
      </c>
      <c r="E293" s="35">
        <v>2</v>
      </c>
      <c r="F293" s="35"/>
      <c r="G293" s="36" t="s">
        <v>163</v>
      </c>
      <c r="H293" s="37">
        <v>0</v>
      </c>
      <c r="I293" s="37">
        <v>0</v>
      </c>
      <c r="J293" s="32">
        <f t="shared" si="12"/>
        <v>0</v>
      </c>
      <c r="K293" s="37">
        <v>0</v>
      </c>
      <c r="L293" s="37">
        <v>0</v>
      </c>
      <c r="M293" s="32">
        <f t="shared" si="13"/>
        <v>0</v>
      </c>
      <c r="N293" s="33">
        <f t="shared" si="14"/>
        <v>0</v>
      </c>
    </row>
    <row r="294" spans="2:14" ht="24">
      <c r="B294" s="38">
        <v>8110</v>
      </c>
      <c r="C294" s="39">
        <v>4211</v>
      </c>
      <c r="D294" s="39">
        <v>1</v>
      </c>
      <c r="E294" s="39">
        <v>2</v>
      </c>
      <c r="F294" s="39">
        <v>1</v>
      </c>
      <c r="G294" s="40" t="s">
        <v>164</v>
      </c>
      <c r="H294" s="41">
        <v>0</v>
      </c>
      <c r="I294" s="41">
        <v>0</v>
      </c>
      <c r="J294" s="41">
        <f t="shared" si="12"/>
        <v>0</v>
      </c>
      <c r="K294" s="41">
        <v>0</v>
      </c>
      <c r="L294" s="41">
        <v>0</v>
      </c>
      <c r="M294" s="41">
        <f t="shared" si="13"/>
        <v>0</v>
      </c>
      <c r="N294" s="42">
        <f t="shared" si="14"/>
        <v>0</v>
      </c>
    </row>
    <row r="295" spans="2:14" ht="24">
      <c r="B295" s="38">
        <v>8110</v>
      </c>
      <c r="C295" s="39">
        <v>4211</v>
      </c>
      <c r="D295" s="39">
        <v>1</v>
      </c>
      <c r="E295" s="39">
        <v>2</v>
      </c>
      <c r="F295" s="39">
        <v>2</v>
      </c>
      <c r="G295" s="40" t="s">
        <v>165</v>
      </c>
      <c r="H295" s="41">
        <v>0</v>
      </c>
      <c r="I295" s="41">
        <v>0</v>
      </c>
      <c r="J295" s="41">
        <f t="shared" si="12"/>
        <v>0</v>
      </c>
      <c r="K295" s="41">
        <v>0</v>
      </c>
      <c r="L295" s="41">
        <v>0</v>
      </c>
      <c r="M295" s="41">
        <f t="shared" si="13"/>
        <v>0</v>
      </c>
      <c r="N295" s="42">
        <f t="shared" si="14"/>
        <v>0</v>
      </c>
    </row>
    <row r="296" spans="2:14" ht="36">
      <c r="B296" s="38">
        <v>8110</v>
      </c>
      <c r="C296" s="39">
        <v>4211</v>
      </c>
      <c r="D296" s="39">
        <v>1</v>
      </c>
      <c r="E296" s="39">
        <v>2</v>
      </c>
      <c r="F296" s="39">
        <v>3</v>
      </c>
      <c r="G296" s="40" t="s">
        <v>166</v>
      </c>
      <c r="H296" s="41">
        <v>0</v>
      </c>
      <c r="I296" s="41">
        <v>0</v>
      </c>
      <c r="J296" s="41">
        <f t="shared" si="12"/>
        <v>0</v>
      </c>
      <c r="K296" s="41">
        <v>0</v>
      </c>
      <c r="L296" s="41">
        <v>0</v>
      </c>
      <c r="M296" s="41">
        <f t="shared" si="13"/>
        <v>0</v>
      </c>
      <c r="N296" s="42">
        <f t="shared" si="14"/>
        <v>0</v>
      </c>
    </row>
    <row r="297" spans="2:14" ht="24">
      <c r="B297" s="38">
        <v>8110</v>
      </c>
      <c r="C297" s="39">
        <v>4211</v>
      </c>
      <c r="D297" s="39">
        <v>1</v>
      </c>
      <c r="E297" s="39">
        <v>2</v>
      </c>
      <c r="F297" s="39">
        <v>4</v>
      </c>
      <c r="G297" s="40" t="s">
        <v>167</v>
      </c>
      <c r="H297" s="41">
        <v>0</v>
      </c>
      <c r="I297" s="41">
        <v>0</v>
      </c>
      <c r="J297" s="41">
        <f t="shared" si="12"/>
        <v>0</v>
      </c>
      <c r="K297" s="41">
        <v>0</v>
      </c>
      <c r="L297" s="41">
        <v>0</v>
      </c>
      <c r="M297" s="41">
        <f t="shared" si="13"/>
        <v>0</v>
      </c>
      <c r="N297" s="42">
        <f t="shared" si="14"/>
        <v>0</v>
      </c>
    </row>
    <row r="298" spans="2:14" ht="24">
      <c r="B298" s="38">
        <v>8110</v>
      </c>
      <c r="C298" s="39">
        <v>4211</v>
      </c>
      <c r="D298" s="39">
        <v>1</v>
      </c>
      <c r="E298" s="39">
        <v>2</v>
      </c>
      <c r="F298" s="39">
        <v>5</v>
      </c>
      <c r="G298" s="40" t="s">
        <v>168</v>
      </c>
      <c r="H298" s="41">
        <v>0</v>
      </c>
      <c r="I298" s="41">
        <v>0</v>
      </c>
      <c r="J298" s="41">
        <f t="shared" si="12"/>
        <v>0</v>
      </c>
      <c r="K298" s="41">
        <v>0</v>
      </c>
      <c r="L298" s="41">
        <v>0</v>
      </c>
      <c r="M298" s="41">
        <f t="shared" si="13"/>
        <v>0</v>
      </c>
      <c r="N298" s="42">
        <f t="shared" si="14"/>
        <v>0</v>
      </c>
    </row>
    <row r="299" spans="2:14" ht="24">
      <c r="B299" s="38">
        <v>8110</v>
      </c>
      <c r="C299" s="39">
        <v>4211</v>
      </c>
      <c r="D299" s="39">
        <v>1</v>
      </c>
      <c r="E299" s="39">
        <v>2</v>
      </c>
      <c r="F299" s="39">
        <v>6</v>
      </c>
      <c r="G299" s="40" t="s">
        <v>169</v>
      </c>
      <c r="H299" s="41">
        <v>0</v>
      </c>
      <c r="I299" s="41">
        <v>0</v>
      </c>
      <c r="J299" s="41">
        <f t="shared" si="12"/>
        <v>0</v>
      </c>
      <c r="K299" s="41">
        <v>0</v>
      </c>
      <c r="L299" s="41">
        <v>0</v>
      </c>
      <c r="M299" s="41">
        <f t="shared" si="13"/>
        <v>0</v>
      </c>
      <c r="N299" s="42">
        <f t="shared" si="14"/>
        <v>0</v>
      </c>
    </row>
    <row r="300" spans="2:14">
      <c r="B300" s="38">
        <v>8110</v>
      </c>
      <c r="C300" s="39">
        <v>4211</v>
      </c>
      <c r="D300" s="39">
        <v>1</v>
      </c>
      <c r="E300" s="39">
        <v>2</v>
      </c>
      <c r="F300" s="39">
        <v>7</v>
      </c>
      <c r="G300" s="40" t="s">
        <v>170</v>
      </c>
      <c r="H300" s="41">
        <v>0</v>
      </c>
      <c r="I300" s="41">
        <v>0</v>
      </c>
      <c r="J300" s="41">
        <f t="shared" si="12"/>
        <v>0</v>
      </c>
      <c r="K300" s="41">
        <v>0</v>
      </c>
      <c r="L300" s="41">
        <v>0</v>
      </c>
      <c r="M300" s="41">
        <f t="shared" si="13"/>
        <v>0</v>
      </c>
      <c r="N300" s="42">
        <f t="shared" si="14"/>
        <v>0</v>
      </c>
    </row>
    <row r="301" spans="2:14">
      <c r="B301" s="38">
        <v>8110</v>
      </c>
      <c r="C301" s="39">
        <v>4211</v>
      </c>
      <c r="D301" s="39">
        <v>1</v>
      </c>
      <c r="E301" s="39">
        <v>2</v>
      </c>
      <c r="F301" s="39">
        <v>8</v>
      </c>
      <c r="G301" s="40" t="s">
        <v>171</v>
      </c>
      <c r="H301" s="41">
        <v>0</v>
      </c>
      <c r="I301" s="41">
        <v>0</v>
      </c>
      <c r="J301" s="41">
        <f t="shared" si="12"/>
        <v>0</v>
      </c>
      <c r="K301" s="41">
        <v>0</v>
      </c>
      <c r="L301" s="41">
        <v>0</v>
      </c>
      <c r="M301" s="41">
        <f t="shared" si="13"/>
        <v>0</v>
      </c>
      <c r="N301" s="42">
        <f t="shared" si="14"/>
        <v>0</v>
      </c>
    </row>
    <row r="302" spans="2:14">
      <c r="B302" s="38">
        <v>8110</v>
      </c>
      <c r="C302" s="39">
        <v>4211</v>
      </c>
      <c r="D302" s="39">
        <v>1</v>
      </c>
      <c r="E302" s="39">
        <v>2</v>
      </c>
      <c r="F302" s="39">
        <v>9</v>
      </c>
      <c r="G302" s="40" t="s">
        <v>172</v>
      </c>
      <c r="H302" s="41">
        <v>0</v>
      </c>
      <c r="I302" s="41">
        <v>0</v>
      </c>
      <c r="J302" s="41">
        <f t="shared" si="12"/>
        <v>0</v>
      </c>
      <c r="K302" s="41">
        <v>0</v>
      </c>
      <c r="L302" s="41">
        <v>0</v>
      </c>
      <c r="M302" s="41">
        <f t="shared" si="13"/>
        <v>0</v>
      </c>
      <c r="N302" s="42">
        <f t="shared" si="14"/>
        <v>0</v>
      </c>
    </row>
    <row r="303" spans="2:14" ht="24">
      <c r="B303" s="38">
        <v>8110</v>
      </c>
      <c r="C303" s="39">
        <v>4211</v>
      </c>
      <c r="D303" s="39">
        <v>1</v>
      </c>
      <c r="E303" s="39">
        <v>2</v>
      </c>
      <c r="F303" s="39">
        <v>10</v>
      </c>
      <c r="G303" s="40" t="s">
        <v>173</v>
      </c>
      <c r="H303" s="41">
        <v>0</v>
      </c>
      <c r="I303" s="41">
        <v>0</v>
      </c>
      <c r="J303" s="41">
        <f t="shared" si="12"/>
        <v>0</v>
      </c>
      <c r="K303" s="41">
        <v>0</v>
      </c>
      <c r="L303" s="41">
        <v>0</v>
      </c>
      <c r="M303" s="41">
        <f t="shared" si="13"/>
        <v>0</v>
      </c>
      <c r="N303" s="42">
        <f t="shared" si="14"/>
        <v>0</v>
      </c>
    </row>
    <row r="304" spans="2:14" ht="36">
      <c r="B304" s="38">
        <v>8110</v>
      </c>
      <c r="C304" s="39">
        <v>4211</v>
      </c>
      <c r="D304" s="39">
        <v>1</v>
      </c>
      <c r="E304" s="39">
        <v>2</v>
      </c>
      <c r="F304" s="39">
        <v>11</v>
      </c>
      <c r="G304" s="40" t="s">
        <v>174</v>
      </c>
      <c r="H304" s="41">
        <v>0</v>
      </c>
      <c r="I304" s="41">
        <v>0</v>
      </c>
      <c r="J304" s="41">
        <f t="shared" si="12"/>
        <v>0</v>
      </c>
      <c r="K304" s="41">
        <v>0</v>
      </c>
      <c r="L304" s="41">
        <v>0</v>
      </c>
      <c r="M304" s="41">
        <f t="shared" si="13"/>
        <v>0</v>
      </c>
      <c r="N304" s="42">
        <f t="shared" si="14"/>
        <v>0</v>
      </c>
    </row>
    <row r="305" spans="2:14">
      <c r="B305" s="38">
        <v>8110</v>
      </c>
      <c r="C305" s="39">
        <v>4211</v>
      </c>
      <c r="D305" s="39">
        <v>1</v>
      </c>
      <c r="E305" s="39">
        <v>2</v>
      </c>
      <c r="F305" s="39">
        <v>12</v>
      </c>
      <c r="G305" s="40" t="s">
        <v>175</v>
      </c>
      <c r="H305" s="41">
        <v>0</v>
      </c>
      <c r="I305" s="41">
        <v>0</v>
      </c>
      <c r="J305" s="41">
        <f t="shared" si="12"/>
        <v>0</v>
      </c>
      <c r="K305" s="41">
        <v>0</v>
      </c>
      <c r="L305" s="41">
        <v>0</v>
      </c>
      <c r="M305" s="41">
        <f t="shared" si="13"/>
        <v>0</v>
      </c>
      <c r="N305" s="42">
        <f t="shared" si="14"/>
        <v>0</v>
      </c>
    </row>
    <row r="306" spans="2:14" ht="72">
      <c r="B306" s="38">
        <v>8110</v>
      </c>
      <c r="C306" s="39">
        <v>4211</v>
      </c>
      <c r="D306" s="39">
        <v>1</v>
      </c>
      <c r="E306" s="39">
        <v>2</v>
      </c>
      <c r="F306" s="39">
        <v>13</v>
      </c>
      <c r="G306" s="40" t="s">
        <v>176</v>
      </c>
      <c r="H306" s="41">
        <v>0</v>
      </c>
      <c r="I306" s="41">
        <v>0</v>
      </c>
      <c r="J306" s="41">
        <f t="shared" si="12"/>
        <v>0</v>
      </c>
      <c r="K306" s="41">
        <v>0</v>
      </c>
      <c r="L306" s="41">
        <v>0</v>
      </c>
      <c r="M306" s="41">
        <f t="shared" si="13"/>
        <v>0</v>
      </c>
      <c r="N306" s="42">
        <f t="shared" si="14"/>
        <v>0</v>
      </c>
    </row>
    <row r="307" spans="2:14">
      <c r="B307" s="29">
        <v>8110</v>
      </c>
      <c r="C307" s="30">
        <v>4212</v>
      </c>
      <c r="D307" s="30"/>
      <c r="E307" s="30"/>
      <c r="F307" s="30"/>
      <c r="G307" s="31" t="s">
        <v>177</v>
      </c>
      <c r="H307" s="32">
        <v>0</v>
      </c>
      <c r="I307" s="32">
        <v>0</v>
      </c>
      <c r="J307" s="32">
        <f t="shared" si="12"/>
        <v>0</v>
      </c>
      <c r="K307" s="32">
        <v>0</v>
      </c>
      <c r="L307" s="32">
        <v>0</v>
      </c>
      <c r="M307" s="32">
        <f t="shared" si="13"/>
        <v>0</v>
      </c>
      <c r="N307" s="33">
        <f t="shared" si="14"/>
        <v>0</v>
      </c>
    </row>
    <row r="308" spans="2:14">
      <c r="B308" s="34">
        <v>8110</v>
      </c>
      <c r="C308" s="35">
        <v>4212</v>
      </c>
      <c r="D308" s="35">
        <v>1</v>
      </c>
      <c r="E308" s="35"/>
      <c r="F308" s="35"/>
      <c r="G308" s="36" t="s">
        <v>177</v>
      </c>
      <c r="H308" s="37">
        <v>0</v>
      </c>
      <c r="I308" s="37">
        <v>0</v>
      </c>
      <c r="J308" s="32">
        <f t="shared" si="12"/>
        <v>0</v>
      </c>
      <c r="K308" s="37">
        <v>0</v>
      </c>
      <c r="L308" s="37">
        <v>0</v>
      </c>
      <c r="M308" s="32">
        <f t="shared" si="13"/>
        <v>0</v>
      </c>
      <c r="N308" s="33">
        <f t="shared" si="14"/>
        <v>0</v>
      </c>
    </row>
    <row r="309" spans="2:14">
      <c r="B309" s="34">
        <v>8110</v>
      </c>
      <c r="C309" s="35">
        <v>4212</v>
      </c>
      <c r="D309" s="35">
        <v>1</v>
      </c>
      <c r="E309" s="35">
        <v>1</v>
      </c>
      <c r="F309" s="35"/>
      <c r="G309" s="36" t="s">
        <v>177</v>
      </c>
      <c r="H309" s="37">
        <v>0</v>
      </c>
      <c r="I309" s="37">
        <v>0</v>
      </c>
      <c r="J309" s="32">
        <f t="shared" si="12"/>
        <v>0</v>
      </c>
      <c r="K309" s="37">
        <v>0</v>
      </c>
      <c r="L309" s="37">
        <v>0</v>
      </c>
      <c r="M309" s="32">
        <f t="shared" si="13"/>
        <v>0</v>
      </c>
      <c r="N309" s="33">
        <f t="shared" si="14"/>
        <v>0</v>
      </c>
    </row>
    <row r="310" spans="2:14" ht="24">
      <c r="B310" s="38">
        <v>8110</v>
      </c>
      <c r="C310" s="39">
        <v>4212</v>
      </c>
      <c r="D310" s="39">
        <v>1</v>
      </c>
      <c r="E310" s="39">
        <v>1</v>
      </c>
      <c r="F310" s="39">
        <v>1</v>
      </c>
      <c r="G310" s="40" t="s">
        <v>178</v>
      </c>
      <c r="H310" s="41">
        <v>0</v>
      </c>
      <c r="I310" s="41">
        <v>0</v>
      </c>
      <c r="J310" s="41">
        <f t="shared" si="12"/>
        <v>0</v>
      </c>
      <c r="K310" s="41">
        <v>0</v>
      </c>
      <c r="L310" s="41">
        <v>0</v>
      </c>
      <c r="M310" s="41">
        <f t="shared" si="13"/>
        <v>0</v>
      </c>
      <c r="N310" s="42">
        <f t="shared" si="14"/>
        <v>0</v>
      </c>
    </row>
    <row r="311" spans="2:14" ht="48">
      <c r="B311" s="38">
        <v>8110</v>
      </c>
      <c r="C311" s="39">
        <v>4212</v>
      </c>
      <c r="D311" s="39">
        <v>1</v>
      </c>
      <c r="E311" s="39">
        <v>1</v>
      </c>
      <c r="F311" s="39">
        <v>2</v>
      </c>
      <c r="G311" s="40" t="s">
        <v>179</v>
      </c>
      <c r="H311" s="41">
        <v>0</v>
      </c>
      <c r="I311" s="41">
        <v>0</v>
      </c>
      <c r="J311" s="41">
        <f t="shared" si="12"/>
        <v>0</v>
      </c>
      <c r="K311" s="41">
        <v>0</v>
      </c>
      <c r="L311" s="41">
        <v>0</v>
      </c>
      <c r="M311" s="41">
        <f t="shared" si="13"/>
        <v>0</v>
      </c>
      <c r="N311" s="42">
        <f t="shared" si="14"/>
        <v>0</v>
      </c>
    </row>
    <row r="312" spans="2:14">
      <c r="B312" s="38">
        <v>8110</v>
      </c>
      <c r="C312" s="39">
        <v>4212</v>
      </c>
      <c r="D312" s="39">
        <v>1</v>
      </c>
      <c r="E312" s="39">
        <v>1</v>
      </c>
      <c r="F312" s="39">
        <v>3</v>
      </c>
      <c r="G312" s="40" t="s">
        <v>180</v>
      </c>
      <c r="H312" s="41">
        <v>0</v>
      </c>
      <c r="I312" s="41">
        <v>0</v>
      </c>
      <c r="J312" s="41">
        <f t="shared" si="12"/>
        <v>0</v>
      </c>
      <c r="K312" s="41">
        <v>0</v>
      </c>
      <c r="L312" s="41">
        <v>0</v>
      </c>
      <c r="M312" s="41">
        <f t="shared" si="13"/>
        <v>0</v>
      </c>
      <c r="N312" s="42">
        <f t="shared" si="14"/>
        <v>0</v>
      </c>
    </row>
    <row r="313" spans="2:14">
      <c r="B313" s="38">
        <v>8110</v>
      </c>
      <c r="C313" s="39">
        <v>4212</v>
      </c>
      <c r="D313" s="39">
        <v>1</v>
      </c>
      <c r="E313" s="39">
        <v>1</v>
      </c>
      <c r="F313" s="39">
        <v>4</v>
      </c>
      <c r="G313" s="40" t="s">
        <v>181</v>
      </c>
      <c r="H313" s="41">
        <v>0</v>
      </c>
      <c r="I313" s="41">
        <v>0</v>
      </c>
      <c r="J313" s="41">
        <f t="shared" si="12"/>
        <v>0</v>
      </c>
      <c r="K313" s="41">
        <v>0</v>
      </c>
      <c r="L313" s="41">
        <v>0</v>
      </c>
      <c r="M313" s="41">
        <f t="shared" si="13"/>
        <v>0</v>
      </c>
      <c r="N313" s="42">
        <f t="shared" si="14"/>
        <v>0</v>
      </c>
    </row>
    <row r="314" spans="2:14" ht="24">
      <c r="B314" s="38">
        <v>8110</v>
      </c>
      <c r="C314" s="39">
        <v>4212</v>
      </c>
      <c r="D314" s="39">
        <v>1</v>
      </c>
      <c r="E314" s="39">
        <v>1</v>
      </c>
      <c r="F314" s="39">
        <v>5</v>
      </c>
      <c r="G314" s="40" t="s">
        <v>182</v>
      </c>
      <c r="H314" s="41">
        <v>0</v>
      </c>
      <c r="I314" s="41">
        <v>0</v>
      </c>
      <c r="J314" s="41">
        <f t="shared" si="12"/>
        <v>0</v>
      </c>
      <c r="K314" s="41">
        <v>0</v>
      </c>
      <c r="L314" s="41">
        <v>0</v>
      </c>
      <c r="M314" s="41">
        <f t="shared" si="13"/>
        <v>0</v>
      </c>
      <c r="N314" s="42">
        <f t="shared" si="14"/>
        <v>0</v>
      </c>
    </row>
    <row r="315" spans="2:14">
      <c r="B315" s="29">
        <v>8110</v>
      </c>
      <c r="C315" s="30">
        <v>4213</v>
      </c>
      <c r="D315" s="30"/>
      <c r="E315" s="30"/>
      <c r="F315" s="30"/>
      <c r="G315" s="31" t="s">
        <v>183</v>
      </c>
      <c r="H315" s="32">
        <v>0</v>
      </c>
      <c r="I315" s="32">
        <v>0</v>
      </c>
      <c r="J315" s="32">
        <f t="shared" si="12"/>
        <v>0</v>
      </c>
      <c r="K315" s="32">
        <v>0</v>
      </c>
      <c r="L315" s="32">
        <v>0</v>
      </c>
      <c r="M315" s="32">
        <f t="shared" si="13"/>
        <v>0</v>
      </c>
      <c r="N315" s="33">
        <f t="shared" si="14"/>
        <v>0</v>
      </c>
    </row>
    <row r="316" spans="2:14">
      <c r="B316" s="34">
        <v>8110</v>
      </c>
      <c r="C316" s="35">
        <v>4213</v>
      </c>
      <c r="D316" s="35">
        <v>1</v>
      </c>
      <c r="E316" s="35"/>
      <c r="F316" s="35"/>
      <c r="G316" s="36" t="s">
        <v>183</v>
      </c>
      <c r="H316" s="37">
        <v>0</v>
      </c>
      <c r="I316" s="37">
        <v>0</v>
      </c>
      <c r="J316" s="32">
        <f t="shared" si="12"/>
        <v>0</v>
      </c>
      <c r="K316" s="37">
        <v>0</v>
      </c>
      <c r="L316" s="37">
        <v>0</v>
      </c>
      <c r="M316" s="32">
        <f t="shared" si="13"/>
        <v>0</v>
      </c>
      <c r="N316" s="33">
        <f t="shared" si="14"/>
        <v>0</v>
      </c>
    </row>
    <row r="317" spans="2:14">
      <c r="B317" s="34">
        <v>8110</v>
      </c>
      <c r="C317" s="35">
        <v>4213</v>
      </c>
      <c r="D317" s="35">
        <v>1</v>
      </c>
      <c r="E317" s="35">
        <v>1</v>
      </c>
      <c r="F317" s="35"/>
      <c r="G317" s="36" t="s">
        <v>183</v>
      </c>
      <c r="H317" s="37">
        <v>0</v>
      </c>
      <c r="I317" s="37">
        <v>0</v>
      </c>
      <c r="J317" s="32">
        <f t="shared" si="12"/>
        <v>0</v>
      </c>
      <c r="K317" s="37">
        <v>0</v>
      </c>
      <c r="L317" s="37">
        <v>0</v>
      </c>
      <c r="M317" s="32">
        <f t="shared" si="13"/>
        <v>0</v>
      </c>
      <c r="N317" s="33">
        <f t="shared" si="14"/>
        <v>0</v>
      </c>
    </row>
    <row r="318" spans="2:14">
      <c r="B318" s="38">
        <v>8110</v>
      </c>
      <c r="C318" s="39">
        <v>4213</v>
      </c>
      <c r="D318" s="39">
        <v>1</v>
      </c>
      <c r="E318" s="39">
        <v>1</v>
      </c>
      <c r="F318" s="39">
        <v>1</v>
      </c>
      <c r="G318" s="40" t="s">
        <v>183</v>
      </c>
      <c r="H318" s="41">
        <v>0</v>
      </c>
      <c r="I318" s="41">
        <v>0</v>
      </c>
      <c r="J318" s="41">
        <f t="shared" si="12"/>
        <v>0</v>
      </c>
      <c r="K318" s="41">
        <v>0</v>
      </c>
      <c r="L318" s="41">
        <v>0</v>
      </c>
      <c r="M318" s="41">
        <f t="shared" si="13"/>
        <v>0</v>
      </c>
      <c r="N318" s="42">
        <f t="shared" si="14"/>
        <v>0</v>
      </c>
    </row>
    <row r="319" spans="2:14" ht="24">
      <c r="B319" s="29">
        <v>8110</v>
      </c>
      <c r="C319" s="30">
        <v>4214</v>
      </c>
      <c r="D319" s="30"/>
      <c r="E319" s="30"/>
      <c r="F319" s="30"/>
      <c r="G319" s="31" t="s">
        <v>184</v>
      </c>
      <c r="H319" s="32">
        <v>0</v>
      </c>
      <c r="I319" s="32">
        <v>0</v>
      </c>
      <c r="J319" s="32">
        <f t="shared" si="12"/>
        <v>0</v>
      </c>
      <c r="K319" s="32">
        <v>0</v>
      </c>
      <c r="L319" s="32">
        <v>0</v>
      </c>
      <c r="M319" s="32">
        <f t="shared" si="13"/>
        <v>0</v>
      </c>
      <c r="N319" s="33">
        <f t="shared" si="14"/>
        <v>0</v>
      </c>
    </row>
    <row r="320" spans="2:14" ht="24">
      <c r="B320" s="34">
        <v>8110</v>
      </c>
      <c r="C320" s="35">
        <v>4214</v>
      </c>
      <c r="D320" s="35">
        <v>1</v>
      </c>
      <c r="E320" s="35"/>
      <c r="F320" s="35"/>
      <c r="G320" s="36" t="s">
        <v>184</v>
      </c>
      <c r="H320" s="37">
        <v>0</v>
      </c>
      <c r="I320" s="37">
        <v>0</v>
      </c>
      <c r="J320" s="32">
        <f t="shared" si="12"/>
        <v>0</v>
      </c>
      <c r="K320" s="37">
        <v>0</v>
      </c>
      <c r="L320" s="37">
        <v>0</v>
      </c>
      <c r="M320" s="32">
        <f t="shared" si="13"/>
        <v>0</v>
      </c>
      <c r="N320" s="33">
        <f t="shared" si="14"/>
        <v>0</v>
      </c>
    </row>
    <row r="321" spans="2:14" ht="24">
      <c r="B321" s="34">
        <v>8110</v>
      </c>
      <c r="C321" s="35">
        <v>4214</v>
      </c>
      <c r="D321" s="35">
        <v>1</v>
      </c>
      <c r="E321" s="35">
        <v>1</v>
      </c>
      <c r="F321" s="35"/>
      <c r="G321" s="36" t="s">
        <v>184</v>
      </c>
      <c r="H321" s="37">
        <v>0</v>
      </c>
      <c r="I321" s="37">
        <v>0</v>
      </c>
      <c r="J321" s="32">
        <f t="shared" si="12"/>
        <v>0</v>
      </c>
      <c r="K321" s="37">
        <v>0</v>
      </c>
      <c r="L321" s="37">
        <v>0</v>
      </c>
      <c r="M321" s="32">
        <f t="shared" si="13"/>
        <v>0</v>
      </c>
      <c r="N321" s="33">
        <f t="shared" si="14"/>
        <v>0</v>
      </c>
    </row>
    <row r="322" spans="2:14">
      <c r="B322" s="38">
        <v>8110</v>
      </c>
      <c r="C322" s="39">
        <v>4214</v>
      </c>
      <c r="D322" s="39">
        <v>1</v>
      </c>
      <c r="E322" s="39">
        <v>1</v>
      </c>
      <c r="F322" s="39">
        <v>1</v>
      </c>
      <c r="G322" s="40" t="s">
        <v>185</v>
      </c>
      <c r="H322" s="41">
        <v>0</v>
      </c>
      <c r="I322" s="41">
        <v>0</v>
      </c>
      <c r="J322" s="41">
        <f t="shared" si="12"/>
        <v>0</v>
      </c>
      <c r="K322" s="41">
        <v>0</v>
      </c>
      <c r="L322" s="41">
        <v>0</v>
      </c>
      <c r="M322" s="41">
        <f t="shared" si="13"/>
        <v>0</v>
      </c>
      <c r="N322" s="42">
        <f t="shared" si="14"/>
        <v>0</v>
      </c>
    </row>
    <row r="323" spans="2:14" ht="24">
      <c r="B323" s="38">
        <v>8110</v>
      </c>
      <c r="C323" s="39">
        <v>4214</v>
      </c>
      <c r="D323" s="39">
        <v>1</v>
      </c>
      <c r="E323" s="39">
        <v>1</v>
      </c>
      <c r="F323" s="39">
        <v>2</v>
      </c>
      <c r="G323" s="40" t="s">
        <v>186</v>
      </c>
      <c r="H323" s="41">
        <v>0</v>
      </c>
      <c r="I323" s="41">
        <v>0</v>
      </c>
      <c r="J323" s="41">
        <f t="shared" si="12"/>
        <v>0</v>
      </c>
      <c r="K323" s="41">
        <v>0</v>
      </c>
      <c r="L323" s="41">
        <v>0</v>
      </c>
      <c r="M323" s="41">
        <f t="shared" si="13"/>
        <v>0</v>
      </c>
      <c r="N323" s="42">
        <f t="shared" si="14"/>
        <v>0</v>
      </c>
    </row>
    <row r="324" spans="2:14">
      <c r="B324" s="29">
        <v>8110</v>
      </c>
      <c r="C324" s="30">
        <v>4215</v>
      </c>
      <c r="D324" s="30"/>
      <c r="E324" s="30"/>
      <c r="F324" s="30"/>
      <c r="G324" s="31" t="s">
        <v>187</v>
      </c>
      <c r="H324" s="32">
        <v>0</v>
      </c>
      <c r="I324" s="32">
        <v>0</v>
      </c>
      <c r="J324" s="32">
        <f t="shared" si="12"/>
        <v>0</v>
      </c>
      <c r="K324" s="32">
        <v>0</v>
      </c>
      <c r="L324" s="32">
        <v>0</v>
      </c>
      <c r="M324" s="32">
        <f t="shared" si="13"/>
        <v>0</v>
      </c>
      <c r="N324" s="33">
        <f t="shared" si="14"/>
        <v>0</v>
      </c>
    </row>
    <row r="325" spans="2:14">
      <c r="B325" s="34">
        <v>8110</v>
      </c>
      <c r="C325" s="35">
        <v>4215</v>
      </c>
      <c r="D325" s="35">
        <v>1</v>
      </c>
      <c r="E325" s="35"/>
      <c r="F325" s="35"/>
      <c r="G325" s="36" t="s">
        <v>187</v>
      </c>
      <c r="H325" s="37">
        <v>0</v>
      </c>
      <c r="I325" s="37">
        <v>0</v>
      </c>
      <c r="J325" s="32">
        <f t="shared" si="12"/>
        <v>0</v>
      </c>
      <c r="K325" s="37">
        <v>0</v>
      </c>
      <c r="L325" s="37">
        <v>0</v>
      </c>
      <c r="M325" s="32">
        <f t="shared" si="13"/>
        <v>0</v>
      </c>
      <c r="N325" s="33">
        <f t="shared" si="14"/>
        <v>0</v>
      </c>
    </row>
    <row r="326" spans="2:14">
      <c r="B326" s="34">
        <v>8110</v>
      </c>
      <c r="C326" s="35">
        <v>4215</v>
      </c>
      <c r="D326" s="35">
        <v>1</v>
      </c>
      <c r="E326" s="35">
        <v>1</v>
      </c>
      <c r="F326" s="35"/>
      <c r="G326" s="36" t="s">
        <v>187</v>
      </c>
      <c r="H326" s="37">
        <v>0</v>
      </c>
      <c r="I326" s="37">
        <v>0</v>
      </c>
      <c r="J326" s="32">
        <f t="shared" si="12"/>
        <v>0</v>
      </c>
      <c r="K326" s="37">
        <v>0</v>
      </c>
      <c r="L326" s="37">
        <v>0</v>
      </c>
      <c r="M326" s="32">
        <f t="shared" si="13"/>
        <v>0</v>
      </c>
      <c r="N326" s="33">
        <f t="shared" si="14"/>
        <v>0</v>
      </c>
    </row>
    <row r="327" spans="2:14">
      <c r="B327" s="38">
        <v>8110</v>
      </c>
      <c r="C327" s="39">
        <v>4215</v>
      </c>
      <c r="D327" s="39">
        <v>1</v>
      </c>
      <c r="E327" s="39">
        <v>1</v>
      </c>
      <c r="F327" s="39">
        <v>1</v>
      </c>
      <c r="G327" s="40" t="s">
        <v>188</v>
      </c>
      <c r="H327" s="41">
        <v>0</v>
      </c>
      <c r="I327" s="41">
        <v>0</v>
      </c>
      <c r="J327" s="41">
        <f t="shared" si="12"/>
        <v>0</v>
      </c>
      <c r="K327" s="41">
        <v>0</v>
      </c>
      <c r="L327" s="41">
        <v>0</v>
      </c>
      <c r="M327" s="41">
        <f t="shared" si="13"/>
        <v>0</v>
      </c>
      <c r="N327" s="42">
        <f t="shared" si="14"/>
        <v>0</v>
      </c>
    </row>
    <row r="328" spans="2:14">
      <c r="B328" s="38">
        <v>8110</v>
      </c>
      <c r="C328" s="39">
        <v>4215</v>
      </c>
      <c r="D328" s="39">
        <v>1</v>
      </c>
      <c r="E328" s="39">
        <v>1</v>
      </c>
      <c r="F328" s="39">
        <v>2</v>
      </c>
      <c r="G328" s="40" t="s">
        <v>189</v>
      </c>
      <c r="H328" s="41">
        <v>0</v>
      </c>
      <c r="I328" s="41">
        <v>0</v>
      </c>
      <c r="J328" s="41">
        <f t="shared" si="12"/>
        <v>0</v>
      </c>
      <c r="K328" s="41">
        <v>0</v>
      </c>
      <c r="L328" s="41">
        <v>0</v>
      </c>
      <c r="M328" s="41">
        <f t="shared" si="13"/>
        <v>0</v>
      </c>
      <c r="N328" s="42">
        <f t="shared" si="14"/>
        <v>0</v>
      </c>
    </row>
    <row r="329" spans="2:14">
      <c r="B329" s="38">
        <v>8110</v>
      </c>
      <c r="C329" s="39">
        <v>4215</v>
      </c>
      <c r="D329" s="39">
        <v>1</v>
      </c>
      <c r="E329" s="39">
        <v>1</v>
      </c>
      <c r="F329" s="39">
        <v>3</v>
      </c>
      <c r="G329" s="40" t="s">
        <v>190</v>
      </c>
      <c r="H329" s="41">
        <v>0</v>
      </c>
      <c r="I329" s="41">
        <v>0</v>
      </c>
      <c r="J329" s="41">
        <f t="shared" si="12"/>
        <v>0</v>
      </c>
      <c r="K329" s="41">
        <v>0</v>
      </c>
      <c r="L329" s="41">
        <v>0</v>
      </c>
      <c r="M329" s="41">
        <f t="shared" si="13"/>
        <v>0</v>
      </c>
      <c r="N329" s="42">
        <f t="shared" si="14"/>
        <v>0</v>
      </c>
    </row>
    <row r="330" spans="2:14">
      <c r="B330" s="38">
        <v>8110</v>
      </c>
      <c r="C330" s="39">
        <v>4215</v>
      </c>
      <c r="D330" s="39">
        <v>1</v>
      </c>
      <c r="E330" s="39">
        <v>1</v>
      </c>
      <c r="F330" s="39">
        <v>4</v>
      </c>
      <c r="G330" s="40" t="s">
        <v>191</v>
      </c>
      <c r="H330" s="41">
        <v>0</v>
      </c>
      <c r="I330" s="41">
        <v>0</v>
      </c>
      <c r="J330" s="41">
        <f t="shared" si="12"/>
        <v>0</v>
      </c>
      <c r="K330" s="41">
        <v>0</v>
      </c>
      <c r="L330" s="41">
        <v>0</v>
      </c>
      <c r="M330" s="41">
        <f t="shared" si="13"/>
        <v>0</v>
      </c>
      <c r="N330" s="42">
        <f t="shared" si="14"/>
        <v>0</v>
      </c>
    </row>
    <row r="331" spans="2:14">
      <c r="B331" s="38">
        <v>8110</v>
      </c>
      <c r="C331" s="39">
        <v>4215</v>
      </c>
      <c r="D331" s="39">
        <v>1</v>
      </c>
      <c r="E331" s="39">
        <v>1</v>
      </c>
      <c r="F331" s="39">
        <v>5</v>
      </c>
      <c r="G331" s="40" t="s">
        <v>192</v>
      </c>
      <c r="H331" s="41">
        <v>0</v>
      </c>
      <c r="I331" s="41">
        <v>0</v>
      </c>
      <c r="J331" s="41">
        <f t="shared" ref="J331:J394" si="15">H331+I331</f>
        <v>0</v>
      </c>
      <c r="K331" s="41">
        <v>0</v>
      </c>
      <c r="L331" s="41">
        <v>0</v>
      </c>
      <c r="M331" s="41">
        <f t="shared" ref="M331:M394" si="16">IFERROR(L331/J331*100,0)</f>
        <v>0</v>
      </c>
      <c r="N331" s="42">
        <f t="shared" ref="N331:N394" si="17">L331-J331</f>
        <v>0</v>
      </c>
    </row>
    <row r="332" spans="2:14">
      <c r="B332" s="38">
        <v>8110</v>
      </c>
      <c r="C332" s="39">
        <v>4215</v>
      </c>
      <c r="D332" s="39">
        <v>1</v>
      </c>
      <c r="E332" s="39">
        <v>1</v>
      </c>
      <c r="F332" s="39">
        <v>6</v>
      </c>
      <c r="G332" s="40" t="s">
        <v>193</v>
      </c>
      <c r="H332" s="41">
        <v>0</v>
      </c>
      <c r="I332" s="41">
        <v>0</v>
      </c>
      <c r="J332" s="41">
        <f t="shared" si="15"/>
        <v>0</v>
      </c>
      <c r="K332" s="41">
        <v>0</v>
      </c>
      <c r="L332" s="41">
        <v>0</v>
      </c>
      <c r="M332" s="41">
        <f t="shared" si="16"/>
        <v>0</v>
      </c>
      <c r="N332" s="42">
        <f t="shared" si="17"/>
        <v>0</v>
      </c>
    </row>
    <row r="333" spans="2:14" ht="36">
      <c r="B333" s="38">
        <v>8110</v>
      </c>
      <c r="C333" s="39">
        <v>4215</v>
      </c>
      <c r="D333" s="39">
        <v>1</v>
      </c>
      <c r="E333" s="39">
        <v>1</v>
      </c>
      <c r="F333" s="39">
        <v>7</v>
      </c>
      <c r="G333" s="40" t="s">
        <v>194</v>
      </c>
      <c r="H333" s="41">
        <v>0</v>
      </c>
      <c r="I333" s="41">
        <v>0</v>
      </c>
      <c r="J333" s="41">
        <f t="shared" si="15"/>
        <v>0</v>
      </c>
      <c r="K333" s="41">
        <v>0</v>
      </c>
      <c r="L333" s="41">
        <v>0</v>
      </c>
      <c r="M333" s="41">
        <f t="shared" si="16"/>
        <v>0</v>
      </c>
      <c r="N333" s="42">
        <f t="shared" si="17"/>
        <v>0</v>
      </c>
    </row>
    <row r="334" spans="2:14" ht="24">
      <c r="B334" s="38">
        <v>8110</v>
      </c>
      <c r="C334" s="39">
        <v>4215</v>
      </c>
      <c r="D334" s="39">
        <v>1</v>
      </c>
      <c r="E334" s="39">
        <v>1</v>
      </c>
      <c r="F334" s="39">
        <v>8</v>
      </c>
      <c r="G334" s="40" t="s">
        <v>195</v>
      </c>
      <c r="H334" s="41">
        <v>0</v>
      </c>
      <c r="I334" s="41">
        <v>0</v>
      </c>
      <c r="J334" s="41">
        <f t="shared" si="15"/>
        <v>0</v>
      </c>
      <c r="K334" s="41">
        <v>0</v>
      </c>
      <c r="L334" s="41">
        <v>0</v>
      </c>
      <c r="M334" s="41">
        <f t="shared" si="16"/>
        <v>0</v>
      </c>
      <c r="N334" s="42">
        <f t="shared" si="17"/>
        <v>0</v>
      </c>
    </row>
    <row r="335" spans="2:14" ht="24">
      <c r="B335" s="38">
        <v>8110</v>
      </c>
      <c r="C335" s="39">
        <v>4215</v>
      </c>
      <c r="D335" s="39">
        <v>1</v>
      </c>
      <c r="E335" s="39">
        <v>1</v>
      </c>
      <c r="F335" s="39">
        <v>9</v>
      </c>
      <c r="G335" s="40" t="s">
        <v>196</v>
      </c>
      <c r="H335" s="41">
        <v>0</v>
      </c>
      <c r="I335" s="41">
        <v>0</v>
      </c>
      <c r="J335" s="41">
        <f t="shared" si="15"/>
        <v>0</v>
      </c>
      <c r="K335" s="41">
        <v>0</v>
      </c>
      <c r="L335" s="41">
        <v>0</v>
      </c>
      <c r="M335" s="41">
        <f t="shared" si="16"/>
        <v>0</v>
      </c>
      <c r="N335" s="42">
        <f t="shared" si="17"/>
        <v>0</v>
      </c>
    </row>
    <row r="336" spans="2:14" ht="24">
      <c r="B336" s="38">
        <v>8110</v>
      </c>
      <c r="C336" s="39">
        <v>4215</v>
      </c>
      <c r="D336" s="39">
        <v>1</v>
      </c>
      <c r="E336" s="39">
        <v>1</v>
      </c>
      <c r="F336" s="39">
        <v>10</v>
      </c>
      <c r="G336" s="40" t="s">
        <v>197</v>
      </c>
      <c r="H336" s="41">
        <v>0</v>
      </c>
      <c r="I336" s="41">
        <v>0</v>
      </c>
      <c r="J336" s="41">
        <f t="shared" si="15"/>
        <v>0</v>
      </c>
      <c r="K336" s="41">
        <v>0</v>
      </c>
      <c r="L336" s="41">
        <v>0</v>
      </c>
      <c r="M336" s="41">
        <f t="shared" si="16"/>
        <v>0</v>
      </c>
      <c r="N336" s="42">
        <f t="shared" si="17"/>
        <v>0</v>
      </c>
    </row>
    <row r="337" spans="2:14" ht="24">
      <c r="B337" s="38">
        <v>8110</v>
      </c>
      <c r="C337" s="39">
        <v>4215</v>
      </c>
      <c r="D337" s="39">
        <v>1</v>
      </c>
      <c r="E337" s="39">
        <v>1</v>
      </c>
      <c r="F337" s="39">
        <v>11</v>
      </c>
      <c r="G337" s="40" t="s">
        <v>198</v>
      </c>
      <c r="H337" s="41">
        <v>0</v>
      </c>
      <c r="I337" s="41">
        <v>0</v>
      </c>
      <c r="J337" s="41">
        <f t="shared" si="15"/>
        <v>0</v>
      </c>
      <c r="K337" s="41">
        <v>0</v>
      </c>
      <c r="L337" s="41">
        <v>0</v>
      </c>
      <c r="M337" s="41">
        <f t="shared" si="16"/>
        <v>0</v>
      </c>
      <c r="N337" s="42">
        <f t="shared" si="17"/>
        <v>0</v>
      </c>
    </row>
    <row r="338" spans="2:14" ht="24">
      <c r="B338" s="38">
        <v>8110</v>
      </c>
      <c r="C338" s="39">
        <v>4215</v>
      </c>
      <c r="D338" s="39">
        <v>1</v>
      </c>
      <c r="E338" s="39">
        <v>1</v>
      </c>
      <c r="F338" s="39">
        <v>12</v>
      </c>
      <c r="G338" s="40" t="s">
        <v>199</v>
      </c>
      <c r="H338" s="41">
        <v>0</v>
      </c>
      <c r="I338" s="41">
        <v>0</v>
      </c>
      <c r="J338" s="41">
        <f t="shared" si="15"/>
        <v>0</v>
      </c>
      <c r="K338" s="41">
        <v>0</v>
      </c>
      <c r="L338" s="41">
        <v>0</v>
      </c>
      <c r="M338" s="41">
        <f t="shared" si="16"/>
        <v>0</v>
      </c>
      <c r="N338" s="42">
        <f t="shared" si="17"/>
        <v>0</v>
      </c>
    </row>
    <row r="339" spans="2:14" ht="24">
      <c r="B339" s="38">
        <v>8110</v>
      </c>
      <c r="C339" s="39">
        <v>4215</v>
      </c>
      <c r="D339" s="39">
        <v>1</v>
      </c>
      <c r="E339" s="39">
        <v>1</v>
      </c>
      <c r="F339" s="39">
        <v>13</v>
      </c>
      <c r="G339" s="40" t="s">
        <v>200</v>
      </c>
      <c r="H339" s="41">
        <v>0</v>
      </c>
      <c r="I339" s="41">
        <v>0</v>
      </c>
      <c r="J339" s="41">
        <f t="shared" si="15"/>
        <v>0</v>
      </c>
      <c r="K339" s="41">
        <v>0</v>
      </c>
      <c r="L339" s="41">
        <v>0</v>
      </c>
      <c r="M339" s="41">
        <f t="shared" si="16"/>
        <v>0</v>
      </c>
      <c r="N339" s="42">
        <f t="shared" si="17"/>
        <v>0</v>
      </c>
    </row>
    <row r="340" spans="2:14" ht="24">
      <c r="B340" s="38">
        <v>8110</v>
      </c>
      <c r="C340" s="39">
        <v>4215</v>
      </c>
      <c r="D340" s="39">
        <v>1</v>
      </c>
      <c r="E340" s="39">
        <v>1</v>
      </c>
      <c r="F340" s="39">
        <v>14</v>
      </c>
      <c r="G340" s="40" t="s">
        <v>201</v>
      </c>
      <c r="H340" s="41">
        <v>0</v>
      </c>
      <c r="I340" s="41">
        <v>0</v>
      </c>
      <c r="J340" s="41">
        <f t="shared" si="15"/>
        <v>0</v>
      </c>
      <c r="K340" s="41">
        <v>0</v>
      </c>
      <c r="L340" s="41">
        <v>0</v>
      </c>
      <c r="M340" s="41">
        <f t="shared" si="16"/>
        <v>0</v>
      </c>
      <c r="N340" s="42">
        <f t="shared" si="17"/>
        <v>0</v>
      </c>
    </row>
    <row r="341" spans="2:14">
      <c r="B341" s="38">
        <v>8110</v>
      </c>
      <c r="C341" s="39">
        <v>4215</v>
      </c>
      <c r="D341" s="39">
        <v>1</v>
      </c>
      <c r="E341" s="39">
        <v>1</v>
      </c>
      <c r="F341" s="39">
        <v>15</v>
      </c>
      <c r="G341" s="40" t="s">
        <v>202</v>
      </c>
      <c r="H341" s="41">
        <v>0</v>
      </c>
      <c r="I341" s="41">
        <v>0</v>
      </c>
      <c r="J341" s="41">
        <f t="shared" si="15"/>
        <v>0</v>
      </c>
      <c r="K341" s="41">
        <v>0</v>
      </c>
      <c r="L341" s="41">
        <v>0</v>
      </c>
      <c r="M341" s="41">
        <f t="shared" si="16"/>
        <v>0</v>
      </c>
      <c r="N341" s="42">
        <f t="shared" si="17"/>
        <v>0</v>
      </c>
    </row>
    <row r="342" spans="2:14" ht="24">
      <c r="B342" s="38">
        <v>8110</v>
      </c>
      <c r="C342" s="39">
        <v>4215</v>
      </c>
      <c r="D342" s="39">
        <v>1</v>
      </c>
      <c r="E342" s="39">
        <v>1</v>
      </c>
      <c r="F342" s="39">
        <v>16</v>
      </c>
      <c r="G342" s="40" t="s">
        <v>203</v>
      </c>
      <c r="H342" s="41">
        <v>0</v>
      </c>
      <c r="I342" s="41">
        <v>0</v>
      </c>
      <c r="J342" s="41">
        <f t="shared" si="15"/>
        <v>0</v>
      </c>
      <c r="K342" s="41">
        <v>0</v>
      </c>
      <c r="L342" s="41">
        <v>0</v>
      </c>
      <c r="M342" s="41">
        <f t="shared" si="16"/>
        <v>0</v>
      </c>
      <c r="N342" s="42">
        <f t="shared" si="17"/>
        <v>0</v>
      </c>
    </row>
    <row r="343" spans="2:14" ht="24">
      <c r="B343" s="38">
        <v>8110</v>
      </c>
      <c r="C343" s="39">
        <v>4215</v>
      </c>
      <c r="D343" s="39">
        <v>1</v>
      </c>
      <c r="E343" s="39">
        <v>1</v>
      </c>
      <c r="F343" s="39">
        <v>17</v>
      </c>
      <c r="G343" s="40" t="s">
        <v>204</v>
      </c>
      <c r="H343" s="41">
        <v>0</v>
      </c>
      <c r="I343" s="41">
        <v>0</v>
      </c>
      <c r="J343" s="41">
        <f t="shared" si="15"/>
        <v>0</v>
      </c>
      <c r="K343" s="41">
        <v>0</v>
      </c>
      <c r="L343" s="41">
        <v>0</v>
      </c>
      <c r="M343" s="41">
        <f t="shared" si="16"/>
        <v>0</v>
      </c>
      <c r="N343" s="42">
        <f t="shared" si="17"/>
        <v>0</v>
      </c>
    </row>
    <row r="344" spans="2:14">
      <c r="B344" s="38">
        <v>8110</v>
      </c>
      <c r="C344" s="39">
        <v>4215</v>
      </c>
      <c r="D344" s="39">
        <v>1</v>
      </c>
      <c r="E344" s="39">
        <v>1</v>
      </c>
      <c r="F344" s="39">
        <v>18</v>
      </c>
      <c r="G344" s="40" t="s">
        <v>205</v>
      </c>
      <c r="H344" s="41">
        <v>0</v>
      </c>
      <c r="I344" s="41">
        <v>0</v>
      </c>
      <c r="J344" s="41">
        <f t="shared" si="15"/>
        <v>0</v>
      </c>
      <c r="K344" s="41">
        <v>0</v>
      </c>
      <c r="L344" s="41">
        <v>0</v>
      </c>
      <c r="M344" s="41">
        <f t="shared" si="16"/>
        <v>0</v>
      </c>
      <c r="N344" s="42">
        <f t="shared" si="17"/>
        <v>0</v>
      </c>
    </row>
    <row r="345" spans="2:14" ht="24">
      <c r="B345" s="38">
        <v>8110</v>
      </c>
      <c r="C345" s="39">
        <v>4215</v>
      </c>
      <c r="D345" s="39">
        <v>1</v>
      </c>
      <c r="E345" s="39">
        <v>1</v>
      </c>
      <c r="F345" s="39">
        <v>19</v>
      </c>
      <c r="G345" s="40" t="s">
        <v>206</v>
      </c>
      <c r="H345" s="41">
        <v>0</v>
      </c>
      <c r="I345" s="41">
        <v>0</v>
      </c>
      <c r="J345" s="41">
        <f t="shared" si="15"/>
        <v>0</v>
      </c>
      <c r="K345" s="41">
        <v>0</v>
      </c>
      <c r="L345" s="41">
        <v>0</v>
      </c>
      <c r="M345" s="41">
        <f t="shared" si="16"/>
        <v>0</v>
      </c>
      <c r="N345" s="42">
        <f t="shared" si="17"/>
        <v>0</v>
      </c>
    </row>
    <row r="346" spans="2:14" ht="36">
      <c r="B346" s="38">
        <v>8110</v>
      </c>
      <c r="C346" s="39">
        <v>4215</v>
      </c>
      <c r="D346" s="39">
        <v>1</v>
      </c>
      <c r="E346" s="39">
        <v>1</v>
      </c>
      <c r="F346" s="39">
        <v>20</v>
      </c>
      <c r="G346" s="40" t="s">
        <v>207</v>
      </c>
      <c r="H346" s="41">
        <v>0</v>
      </c>
      <c r="I346" s="41">
        <v>0</v>
      </c>
      <c r="J346" s="41">
        <f t="shared" si="15"/>
        <v>0</v>
      </c>
      <c r="K346" s="41">
        <v>0</v>
      </c>
      <c r="L346" s="41">
        <v>0</v>
      </c>
      <c r="M346" s="41">
        <f t="shared" si="16"/>
        <v>0</v>
      </c>
      <c r="N346" s="42">
        <f t="shared" si="17"/>
        <v>0</v>
      </c>
    </row>
    <row r="347" spans="2:14" ht="60">
      <c r="B347" s="38">
        <v>8110</v>
      </c>
      <c r="C347" s="39">
        <v>4215</v>
      </c>
      <c r="D347" s="39">
        <v>1</v>
      </c>
      <c r="E347" s="39">
        <v>1</v>
      </c>
      <c r="F347" s="39">
        <v>21</v>
      </c>
      <c r="G347" s="40" t="s">
        <v>208</v>
      </c>
      <c r="H347" s="41">
        <v>0</v>
      </c>
      <c r="I347" s="41">
        <v>0</v>
      </c>
      <c r="J347" s="41">
        <f t="shared" si="15"/>
        <v>0</v>
      </c>
      <c r="K347" s="41">
        <v>0</v>
      </c>
      <c r="L347" s="41">
        <v>0</v>
      </c>
      <c r="M347" s="41">
        <f t="shared" si="16"/>
        <v>0</v>
      </c>
      <c r="N347" s="42">
        <f t="shared" si="17"/>
        <v>0</v>
      </c>
    </row>
    <row r="348" spans="2:14" ht="36">
      <c r="B348" s="38">
        <v>8110</v>
      </c>
      <c r="C348" s="39">
        <v>4215</v>
      </c>
      <c r="D348" s="39">
        <v>1</v>
      </c>
      <c r="E348" s="39">
        <v>1</v>
      </c>
      <c r="F348" s="39">
        <v>22</v>
      </c>
      <c r="G348" s="40" t="s">
        <v>209</v>
      </c>
      <c r="H348" s="41">
        <v>0</v>
      </c>
      <c r="I348" s="41">
        <v>0</v>
      </c>
      <c r="J348" s="41">
        <f t="shared" si="15"/>
        <v>0</v>
      </c>
      <c r="K348" s="41">
        <v>0</v>
      </c>
      <c r="L348" s="41">
        <v>0</v>
      </c>
      <c r="M348" s="41">
        <f t="shared" si="16"/>
        <v>0</v>
      </c>
      <c r="N348" s="42">
        <f t="shared" si="17"/>
        <v>0</v>
      </c>
    </row>
    <row r="349" spans="2:14" ht="24">
      <c r="B349" s="29">
        <v>8110</v>
      </c>
      <c r="C349" s="30">
        <v>4220</v>
      </c>
      <c r="D349" s="30"/>
      <c r="E349" s="30"/>
      <c r="F349" s="30"/>
      <c r="G349" s="31" t="s">
        <v>210</v>
      </c>
      <c r="H349" s="32">
        <v>6196368.96</v>
      </c>
      <c r="I349" s="32">
        <v>0</v>
      </c>
      <c r="J349" s="32">
        <f t="shared" si="15"/>
        <v>6196368.96</v>
      </c>
      <c r="K349" s="32">
        <v>0</v>
      </c>
      <c r="L349" s="32">
        <v>5566754.3499999996</v>
      </c>
      <c r="M349" s="32">
        <f t="shared" si="16"/>
        <v>89.83897482437844</v>
      </c>
      <c r="N349" s="33">
        <f t="shared" si="17"/>
        <v>-629614.61000000034</v>
      </c>
    </row>
    <row r="350" spans="2:14">
      <c r="B350" s="29">
        <v>8110</v>
      </c>
      <c r="C350" s="30">
        <v>4221</v>
      </c>
      <c r="D350" s="30"/>
      <c r="E350" s="30"/>
      <c r="F350" s="30"/>
      <c r="G350" s="31" t="s">
        <v>211</v>
      </c>
      <c r="H350" s="32">
        <v>0</v>
      </c>
      <c r="I350" s="32">
        <v>0</v>
      </c>
      <c r="J350" s="32">
        <f t="shared" si="15"/>
        <v>0</v>
      </c>
      <c r="K350" s="32">
        <v>0</v>
      </c>
      <c r="L350" s="32">
        <v>0</v>
      </c>
      <c r="M350" s="32">
        <f t="shared" si="16"/>
        <v>0</v>
      </c>
      <c r="N350" s="33">
        <f t="shared" si="17"/>
        <v>0</v>
      </c>
    </row>
    <row r="351" spans="2:14">
      <c r="B351" s="34">
        <v>8110</v>
      </c>
      <c r="C351" s="35">
        <v>4221</v>
      </c>
      <c r="D351" s="35">
        <v>1</v>
      </c>
      <c r="E351" s="35"/>
      <c r="F351" s="35"/>
      <c r="G351" s="36" t="s">
        <v>211</v>
      </c>
      <c r="H351" s="37">
        <v>0</v>
      </c>
      <c r="I351" s="37">
        <v>0</v>
      </c>
      <c r="J351" s="32">
        <f t="shared" si="15"/>
        <v>0</v>
      </c>
      <c r="K351" s="37">
        <v>0</v>
      </c>
      <c r="L351" s="37">
        <v>0</v>
      </c>
      <c r="M351" s="32">
        <f t="shared" si="16"/>
        <v>0</v>
      </c>
      <c r="N351" s="33">
        <f t="shared" si="17"/>
        <v>0</v>
      </c>
    </row>
    <row r="352" spans="2:14">
      <c r="B352" s="34">
        <v>8110</v>
      </c>
      <c r="C352" s="35">
        <v>4221</v>
      </c>
      <c r="D352" s="35">
        <v>1</v>
      </c>
      <c r="E352" s="35">
        <v>1</v>
      </c>
      <c r="F352" s="35"/>
      <c r="G352" s="36" t="s">
        <v>211</v>
      </c>
      <c r="H352" s="37">
        <v>0</v>
      </c>
      <c r="I352" s="37">
        <v>0</v>
      </c>
      <c r="J352" s="32">
        <f t="shared" si="15"/>
        <v>0</v>
      </c>
      <c r="K352" s="37">
        <v>0</v>
      </c>
      <c r="L352" s="37">
        <v>0</v>
      </c>
      <c r="M352" s="32">
        <f t="shared" si="16"/>
        <v>0</v>
      </c>
      <c r="N352" s="33">
        <f t="shared" si="17"/>
        <v>0</v>
      </c>
    </row>
    <row r="353" spans="2:14">
      <c r="B353" s="29">
        <v>8110</v>
      </c>
      <c r="C353" s="30">
        <v>4223</v>
      </c>
      <c r="D353" s="30"/>
      <c r="E353" s="30"/>
      <c r="F353" s="30"/>
      <c r="G353" s="31" t="s">
        <v>212</v>
      </c>
      <c r="H353" s="32">
        <v>6196368.96</v>
      </c>
      <c r="I353" s="32">
        <v>0</v>
      </c>
      <c r="J353" s="32">
        <f t="shared" si="15"/>
        <v>6196368.96</v>
      </c>
      <c r="K353" s="32">
        <v>0</v>
      </c>
      <c r="L353" s="32">
        <v>5566754.3499999996</v>
      </c>
      <c r="M353" s="32">
        <f t="shared" si="16"/>
        <v>89.83897482437844</v>
      </c>
      <c r="N353" s="33">
        <f t="shared" si="17"/>
        <v>-629614.61000000034</v>
      </c>
    </row>
    <row r="354" spans="2:14">
      <c r="B354" s="34">
        <v>8110</v>
      </c>
      <c r="C354" s="35">
        <v>4223</v>
      </c>
      <c r="D354" s="35">
        <v>1</v>
      </c>
      <c r="E354" s="35"/>
      <c r="F354" s="35"/>
      <c r="G354" s="36" t="s">
        <v>212</v>
      </c>
      <c r="H354" s="37">
        <v>6196368.96</v>
      </c>
      <c r="I354" s="37">
        <v>0</v>
      </c>
      <c r="J354" s="32">
        <f t="shared" si="15"/>
        <v>6196368.96</v>
      </c>
      <c r="K354" s="37">
        <v>0</v>
      </c>
      <c r="L354" s="37">
        <v>5566754.3499999996</v>
      </c>
      <c r="M354" s="32">
        <f t="shared" si="16"/>
        <v>89.83897482437844</v>
      </c>
      <c r="N354" s="33">
        <f t="shared" si="17"/>
        <v>-629614.61000000034</v>
      </c>
    </row>
    <row r="355" spans="2:14">
      <c r="B355" s="34">
        <v>8110</v>
      </c>
      <c r="C355" s="35">
        <v>4223</v>
      </c>
      <c r="D355" s="35">
        <v>1</v>
      </c>
      <c r="E355" s="35">
        <v>1</v>
      </c>
      <c r="F355" s="35"/>
      <c r="G355" s="36" t="s">
        <v>212</v>
      </c>
      <c r="H355" s="37">
        <v>6196368.96</v>
      </c>
      <c r="I355" s="37">
        <v>0</v>
      </c>
      <c r="J355" s="32">
        <f t="shared" si="15"/>
        <v>6196368.96</v>
      </c>
      <c r="K355" s="37">
        <v>0</v>
      </c>
      <c r="L355" s="37">
        <v>5566754.3499999996</v>
      </c>
      <c r="M355" s="32">
        <f t="shared" si="16"/>
        <v>89.83897482437844</v>
      </c>
      <c r="N355" s="33">
        <f t="shared" si="17"/>
        <v>-629614.61000000034</v>
      </c>
    </row>
    <row r="356" spans="2:14">
      <c r="B356" s="38">
        <v>8110</v>
      </c>
      <c r="C356" s="39">
        <v>4223</v>
      </c>
      <c r="D356" s="39">
        <v>1</v>
      </c>
      <c r="E356" s="39">
        <v>1</v>
      </c>
      <c r="F356" s="39">
        <v>1</v>
      </c>
      <c r="G356" s="40" t="s">
        <v>212</v>
      </c>
      <c r="H356" s="41">
        <v>0</v>
      </c>
      <c r="I356" s="41">
        <v>0</v>
      </c>
      <c r="J356" s="41">
        <f t="shared" si="15"/>
        <v>0</v>
      </c>
      <c r="K356" s="41">
        <v>0</v>
      </c>
      <c r="L356" s="41">
        <v>0</v>
      </c>
      <c r="M356" s="41">
        <f t="shared" si="16"/>
        <v>0</v>
      </c>
      <c r="N356" s="42">
        <f t="shared" si="17"/>
        <v>0</v>
      </c>
    </row>
    <row r="357" spans="2:14">
      <c r="B357" s="38">
        <v>8110</v>
      </c>
      <c r="C357" s="39">
        <v>4223</v>
      </c>
      <c r="D357" s="39">
        <v>1</v>
      </c>
      <c r="E357" s="39">
        <v>1</v>
      </c>
      <c r="F357" s="39">
        <v>2</v>
      </c>
      <c r="G357" s="40" t="s">
        <v>213</v>
      </c>
      <c r="H357" s="41">
        <v>6196368.96</v>
      </c>
      <c r="I357" s="41">
        <v>0</v>
      </c>
      <c r="J357" s="41">
        <f t="shared" si="15"/>
        <v>6196368.96</v>
      </c>
      <c r="K357" s="41">
        <v>0</v>
      </c>
      <c r="L357" s="41">
        <v>5566754.3499999996</v>
      </c>
      <c r="M357" s="41">
        <f t="shared" si="16"/>
        <v>89.83897482437844</v>
      </c>
      <c r="N357" s="42">
        <f t="shared" si="17"/>
        <v>-629614.61000000034</v>
      </c>
    </row>
    <row r="358" spans="2:14">
      <c r="B358" s="29">
        <v>8110</v>
      </c>
      <c r="C358" s="30">
        <v>4225</v>
      </c>
      <c r="D358" s="30"/>
      <c r="E358" s="30"/>
      <c r="F358" s="30"/>
      <c r="G358" s="31" t="s">
        <v>214</v>
      </c>
      <c r="H358" s="32">
        <v>0</v>
      </c>
      <c r="I358" s="32">
        <v>0</v>
      </c>
      <c r="J358" s="32">
        <f t="shared" si="15"/>
        <v>0</v>
      </c>
      <c r="K358" s="32">
        <v>0</v>
      </c>
      <c r="L358" s="32">
        <v>0</v>
      </c>
      <c r="M358" s="32">
        <f t="shared" si="16"/>
        <v>0</v>
      </c>
      <c r="N358" s="33">
        <f t="shared" si="17"/>
        <v>0</v>
      </c>
    </row>
    <row r="359" spans="2:14">
      <c r="B359" s="34">
        <v>8110</v>
      </c>
      <c r="C359" s="35">
        <v>4225</v>
      </c>
      <c r="D359" s="35">
        <v>1</v>
      </c>
      <c r="E359" s="35"/>
      <c r="F359" s="35"/>
      <c r="G359" s="36" t="s">
        <v>214</v>
      </c>
      <c r="H359" s="37">
        <v>0</v>
      </c>
      <c r="I359" s="37">
        <v>0</v>
      </c>
      <c r="J359" s="32">
        <f t="shared" si="15"/>
        <v>0</v>
      </c>
      <c r="K359" s="37">
        <v>0</v>
      </c>
      <c r="L359" s="37">
        <v>0</v>
      </c>
      <c r="M359" s="32">
        <f t="shared" si="16"/>
        <v>0</v>
      </c>
      <c r="N359" s="33">
        <f t="shared" si="17"/>
        <v>0</v>
      </c>
    </row>
    <row r="360" spans="2:14">
      <c r="B360" s="34">
        <v>8110</v>
      </c>
      <c r="C360" s="35">
        <v>4225</v>
      </c>
      <c r="D360" s="35">
        <v>1</v>
      </c>
      <c r="E360" s="35">
        <v>1</v>
      </c>
      <c r="F360" s="35"/>
      <c r="G360" s="36" t="s">
        <v>214</v>
      </c>
      <c r="H360" s="37">
        <v>0</v>
      </c>
      <c r="I360" s="37">
        <v>0</v>
      </c>
      <c r="J360" s="32">
        <f t="shared" si="15"/>
        <v>0</v>
      </c>
      <c r="K360" s="37">
        <v>0</v>
      </c>
      <c r="L360" s="37">
        <v>0</v>
      </c>
      <c r="M360" s="32">
        <f t="shared" si="16"/>
        <v>0</v>
      </c>
      <c r="N360" s="33">
        <f t="shared" si="17"/>
        <v>0</v>
      </c>
    </row>
    <row r="361" spans="2:14">
      <c r="B361" s="38">
        <v>8110</v>
      </c>
      <c r="C361" s="39">
        <v>4225</v>
      </c>
      <c r="D361" s="39">
        <v>1</v>
      </c>
      <c r="E361" s="39">
        <v>1</v>
      </c>
      <c r="F361" s="39">
        <v>1</v>
      </c>
      <c r="G361" s="40" t="s">
        <v>214</v>
      </c>
      <c r="H361" s="41">
        <v>0</v>
      </c>
      <c r="I361" s="41">
        <v>0</v>
      </c>
      <c r="J361" s="41">
        <f t="shared" si="15"/>
        <v>0</v>
      </c>
      <c r="K361" s="41">
        <v>0</v>
      </c>
      <c r="L361" s="41">
        <v>0</v>
      </c>
      <c r="M361" s="41">
        <f t="shared" si="16"/>
        <v>0</v>
      </c>
      <c r="N361" s="42">
        <f t="shared" si="17"/>
        <v>0</v>
      </c>
    </row>
    <row r="362" spans="2:14" ht="36">
      <c r="B362" s="29">
        <v>8110</v>
      </c>
      <c r="C362" s="30">
        <v>4227</v>
      </c>
      <c r="D362" s="30"/>
      <c r="E362" s="30"/>
      <c r="F362" s="30"/>
      <c r="G362" s="31" t="s">
        <v>215</v>
      </c>
      <c r="H362" s="32">
        <v>0</v>
      </c>
      <c r="I362" s="32">
        <v>0</v>
      </c>
      <c r="J362" s="32">
        <f t="shared" si="15"/>
        <v>0</v>
      </c>
      <c r="K362" s="32">
        <v>0</v>
      </c>
      <c r="L362" s="32">
        <v>0</v>
      </c>
      <c r="M362" s="32">
        <f t="shared" si="16"/>
        <v>0</v>
      </c>
      <c r="N362" s="33">
        <f t="shared" si="17"/>
        <v>0</v>
      </c>
    </row>
    <row r="363" spans="2:14" ht="36">
      <c r="B363" s="34">
        <v>8110</v>
      </c>
      <c r="C363" s="35">
        <v>4227</v>
      </c>
      <c r="D363" s="35">
        <v>1</v>
      </c>
      <c r="E363" s="35"/>
      <c r="F363" s="35"/>
      <c r="G363" s="36" t="s">
        <v>215</v>
      </c>
      <c r="H363" s="37">
        <v>0</v>
      </c>
      <c r="I363" s="37">
        <v>0</v>
      </c>
      <c r="J363" s="32">
        <f t="shared" si="15"/>
        <v>0</v>
      </c>
      <c r="K363" s="37">
        <v>0</v>
      </c>
      <c r="L363" s="37">
        <v>0</v>
      </c>
      <c r="M363" s="32">
        <f t="shared" si="16"/>
        <v>0</v>
      </c>
      <c r="N363" s="33">
        <f t="shared" si="17"/>
        <v>0</v>
      </c>
    </row>
    <row r="364" spans="2:14" ht="36">
      <c r="B364" s="34">
        <v>8110</v>
      </c>
      <c r="C364" s="35">
        <v>4227</v>
      </c>
      <c r="D364" s="35">
        <v>1</v>
      </c>
      <c r="E364" s="35">
        <v>1</v>
      </c>
      <c r="F364" s="35"/>
      <c r="G364" s="36" t="s">
        <v>215</v>
      </c>
      <c r="H364" s="37">
        <v>0</v>
      </c>
      <c r="I364" s="37">
        <v>0</v>
      </c>
      <c r="J364" s="32">
        <f t="shared" si="15"/>
        <v>0</v>
      </c>
      <c r="K364" s="37">
        <v>0</v>
      </c>
      <c r="L364" s="37">
        <v>0</v>
      </c>
      <c r="M364" s="32">
        <f t="shared" si="16"/>
        <v>0</v>
      </c>
      <c r="N364" s="33">
        <f t="shared" si="17"/>
        <v>0</v>
      </c>
    </row>
    <row r="365" spans="2:14" ht="36">
      <c r="B365" s="38">
        <v>8110</v>
      </c>
      <c r="C365" s="39">
        <v>4227</v>
      </c>
      <c r="D365" s="39">
        <v>1</v>
      </c>
      <c r="E365" s="39">
        <v>1</v>
      </c>
      <c r="F365" s="39">
        <v>1</v>
      </c>
      <c r="G365" s="40" t="s">
        <v>215</v>
      </c>
      <c r="H365" s="41">
        <v>0</v>
      </c>
      <c r="I365" s="41">
        <v>0</v>
      </c>
      <c r="J365" s="41">
        <f t="shared" si="15"/>
        <v>0</v>
      </c>
      <c r="K365" s="41">
        <v>0</v>
      </c>
      <c r="L365" s="41">
        <v>0</v>
      </c>
      <c r="M365" s="41">
        <f t="shared" si="16"/>
        <v>0</v>
      </c>
      <c r="N365" s="42">
        <f t="shared" si="17"/>
        <v>0</v>
      </c>
    </row>
    <row r="366" spans="2:14">
      <c r="B366" s="29">
        <v>8110</v>
      </c>
      <c r="C366" s="30">
        <v>4300</v>
      </c>
      <c r="D366" s="30"/>
      <c r="E366" s="30"/>
      <c r="F366" s="30"/>
      <c r="G366" s="31" t="s">
        <v>216</v>
      </c>
      <c r="H366" s="32">
        <v>0</v>
      </c>
      <c r="I366" s="32">
        <v>0</v>
      </c>
      <c r="J366" s="32">
        <f t="shared" si="15"/>
        <v>0</v>
      </c>
      <c r="K366" s="32">
        <v>0</v>
      </c>
      <c r="L366" s="32">
        <v>0</v>
      </c>
      <c r="M366" s="32">
        <f t="shared" si="16"/>
        <v>0</v>
      </c>
      <c r="N366" s="33">
        <f t="shared" si="17"/>
        <v>0</v>
      </c>
    </row>
    <row r="367" spans="2:14">
      <c r="B367" s="29">
        <v>8110</v>
      </c>
      <c r="C367" s="30">
        <v>4310</v>
      </c>
      <c r="D367" s="30"/>
      <c r="E367" s="30"/>
      <c r="F367" s="30"/>
      <c r="G367" s="31" t="s">
        <v>217</v>
      </c>
      <c r="H367" s="32">
        <v>0</v>
      </c>
      <c r="I367" s="32">
        <v>0</v>
      </c>
      <c r="J367" s="32">
        <f t="shared" si="15"/>
        <v>0</v>
      </c>
      <c r="K367" s="32">
        <v>0</v>
      </c>
      <c r="L367" s="32">
        <v>0</v>
      </c>
      <c r="M367" s="32">
        <f t="shared" si="16"/>
        <v>0</v>
      </c>
      <c r="N367" s="33">
        <f t="shared" si="17"/>
        <v>0</v>
      </c>
    </row>
    <row r="368" spans="2:14" ht="24">
      <c r="B368" s="29">
        <v>8110</v>
      </c>
      <c r="C368" s="30">
        <v>4311</v>
      </c>
      <c r="D368" s="30"/>
      <c r="E368" s="30"/>
      <c r="F368" s="30"/>
      <c r="G368" s="31" t="s">
        <v>218</v>
      </c>
      <c r="H368" s="32">
        <v>0</v>
      </c>
      <c r="I368" s="32">
        <v>0</v>
      </c>
      <c r="J368" s="32">
        <f t="shared" si="15"/>
        <v>0</v>
      </c>
      <c r="K368" s="32">
        <v>0</v>
      </c>
      <c r="L368" s="32">
        <v>0</v>
      </c>
      <c r="M368" s="32">
        <f t="shared" si="16"/>
        <v>0</v>
      </c>
      <c r="N368" s="33">
        <f t="shared" si="17"/>
        <v>0</v>
      </c>
    </row>
    <row r="369" spans="2:14" ht="24">
      <c r="B369" s="34">
        <v>8110</v>
      </c>
      <c r="C369" s="35">
        <v>4311</v>
      </c>
      <c r="D369" s="35">
        <v>1</v>
      </c>
      <c r="E369" s="35"/>
      <c r="F369" s="35"/>
      <c r="G369" s="36" t="s">
        <v>218</v>
      </c>
      <c r="H369" s="37">
        <v>0</v>
      </c>
      <c r="I369" s="37">
        <v>0</v>
      </c>
      <c r="J369" s="32">
        <f t="shared" si="15"/>
        <v>0</v>
      </c>
      <c r="K369" s="37">
        <v>0</v>
      </c>
      <c r="L369" s="37">
        <v>0</v>
      </c>
      <c r="M369" s="32">
        <f t="shared" si="16"/>
        <v>0</v>
      </c>
      <c r="N369" s="33">
        <f t="shared" si="17"/>
        <v>0</v>
      </c>
    </row>
    <row r="370" spans="2:14" ht="24">
      <c r="B370" s="34">
        <v>8110</v>
      </c>
      <c r="C370" s="35">
        <v>4311</v>
      </c>
      <c r="D370" s="35">
        <v>1</v>
      </c>
      <c r="E370" s="35">
        <v>1</v>
      </c>
      <c r="F370" s="35"/>
      <c r="G370" s="36" t="s">
        <v>219</v>
      </c>
      <c r="H370" s="37">
        <v>0</v>
      </c>
      <c r="I370" s="37">
        <v>0</v>
      </c>
      <c r="J370" s="32">
        <f t="shared" si="15"/>
        <v>0</v>
      </c>
      <c r="K370" s="37">
        <v>0</v>
      </c>
      <c r="L370" s="37">
        <v>0</v>
      </c>
      <c r="M370" s="32">
        <f t="shared" si="16"/>
        <v>0</v>
      </c>
      <c r="N370" s="33">
        <f t="shared" si="17"/>
        <v>0</v>
      </c>
    </row>
    <row r="371" spans="2:14" ht="24">
      <c r="B371" s="38">
        <v>8110</v>
      </c>
      <c r="C371" s="39">
        <v>4311</v>
      </c>
      <c r="D371" s="39">
        <v>1</v>
      </c>
      <c r="E371" s="39">
        <v>1</v>
      </c>
      <c r="F371" s="39">
        <v>1</v>
      </c>
      <c r="G371" s="40" t="s">
        <v>219</v>
      </c>
      <c r="H371" s="41">
        <v>0</v>
      </c>
      <c r="I371" s="41">
        <v>0</v>
      </c>
      <c r="J371" s="41">
        <f t="shared" si="15"/>
        <v>0</v>
      </c>
      <c r="K371" s="41">
        <v>0</v>
      </c>
      <c r="L371" s="41">
        <v>0</v>
      </c>
      <c r="M371" s="41">
        <f t="shared" si="16"/>
        <v>0</v>
      </c>
      <c r="N371" s="42">
        <f t="shared" si="17"/>
        <v>0</v>
      </c>
    </row>
    <row r="372" spans="2:14">
      <c r="B372" s="29">
        <v>8110</v>
      </c>
      <c r="C372" s="30">
        <v>4319</v>
      </c>
      <c r="D372" s="30"/>
      <c r="E372" s="30"/>
      <c r="F372" s="30"/>
      <c r="G372" s="31" t="s">
        <v>220</v>
      </c>
      <c r="H372" s="32">
        <v>0</v>
      </c>
      <c r="I372" s="32">
        <v>0</v>
      </c>
      <c r="J372" s="32">
        <f t="shared" si="15"/>
        <v>0</v>
      </c>
      <c r="K372" s="32">
        <v>0</v>
      </c>
      <c r="L372" s="32">
        <v>0</v>
      </c>
      <c r="M372" s="32">
        <f t="shared" si="16"/>
        <v>0</v>
      </c>
      <c r="N372" s="33">
        <f t="shared" si="17"/>
        <v>0</v>
      </c>
    </row>
    <row r="373" spans="2:14">
      <c r="B373" s="34">
        <v>8110</v>
      </c>
      <c r="C373" s="35">
        <v>4319</v>
      </c>
      <c r="D373" s="35">
        <v>1</v>
      </c>
      <c r="E373" s="35"/>
      <c r="F373" s="35"/>
      <c r="G373" s="36" t="s">
        <v>220</v>
      </c>
      <c r="H373" s="37">
        <v>0</v>
      </c>
      <c r="I373" s="37">
        <v>0</v>
      </c>
      <c r="J373" s="32">
        <f t="shared" si="15"/>
        <v>0</v>
      </c>
      <c r="K373" s="37">
        <v>0</v>
      </c>
      <c r="L373" s="37">
        <v>0</v>
      </c>
      <c r="M373" s="32">
        <f t="shared" si="16"/>
        <v>0</v>
      </c>
      <c r="N373" s="33">
        <f t="shared" si="17"/>
        <v>0</v>
      </c>
    </row>
    <row r="374" spans="2:14">
      <c r="B374" s="34">
        <v>8110</v>
      </c>
      <c r="C374" s="35">
        <v>4319</v>
      </c>
      <c r="D374" s="35">
        <v>1</v>
      </c>
      <c r="E374" s="35">
        <v>1</v>
      </c>
      <c r="F374" s="35"/>
      <c r="G374" s="36" t="s">
        <v>220</v>
      </c>
      <c r="H374" s="37">
        <v>0</v>
      </c>
      <c r="I374" s="37">
        <v>0</v>
      </c>
      <c r="J374" s="32">
        <f t="shared" si="15"/>
        <v>0</v>
      </c>
      <c r="K374" s="37">
        <v>0</v>
      </c>
      <c r="L374" s="37">
        <v>0</v>
      </c>
      <c r="M374" s="32">
        <f t="shared" si="16"/>
        <v>0</v>
      </c>
      <c r="N374" s="33">
        <f t="shared" si="17"/>
        <v>0</v>
      </c>
    </row>
    <row r="375" spans="2:14">
      <c r="B375" s="38">
        <v>8110</v>
      </c>
      <c r="C375" s="39">
        <v>4319</v>
      </c>
      <c r="D375" s="39">
        <v>1</v>
      </c>
      <c r="E375" s="39">
        <v>1</v>
      </c>
      <c r="F375" s="39">
        <v>1</v>
      </c>
      <c r="G375" s="40" t="s">
        <v>220</v>
      </c>
      <c r="H375" s="41">
        <v>0</v>
      </c>
      <c r="I375" s="41">
        <v>0</v>
      </c>
      <c r="J375" s="41">
        <f t="shared" si="15"/>
        <v>0</v>
      </c>
      <c r="K375" s="41">
        <v>0</v>
      </c>
      <c r="L375" s="41">
        <v>0</v>
      </c>
      <c r="M375" s="41">
        <f t="shared" si="16"/>
        <v>0</v>
      </c>
      <c r="N375" s="42">
        <f t="shared" si="17"/>
        <v>0</v>
      </c>
    </row>
    <row r="376" spans="2:14">
      <c r="B376" s="29">
        <v>8110</v>
      </c>
      <c r="C376" s="30">
        <v>4320</v>
      </c>
      <c r="D376" s="30"/>
      <c r="E376" s="30"/>
      <c r="F376" s="30"/>
      <c r="G376" s="31" t="s">
        <v>221</v>
      </c>
      <c r="H376" s="32">
        <v>0</v>
      </c>
      <c r="I376" s="32">
        <v>0</v>
      </c>
      <c r="J376" s="32">
        <f t="shared" si="15"/>
        <v>0</v>
      </c>
      <c r="K376" s="32">
        <v>0</v>
      </c>
      <c r="L376" s="32">
        <v>0</v>
      </c>
      <c r="M376" s="32">
        <f t="shared" si="16"/>
        <v>0</v>
      </c>
      <c r="N376" s="33">
        <f t="shared" si="17"/>
        <v>0</v>
      </c>
    </row>
    <row r="377" spans="2:14" ht="24">
      <c r="B377" s="29">
        <v>8110</v>
      </c>
      <c r="C377" s="30">
        <v>4321</v>
      </c>
      <c r="D377" s="30"/>
      <c r="E377" s="30"/>
      <c r="F377" s="30"/>
      <c r="G377" s="31" t="s">
        <v>222</v>
      </c>
      <c r="H377" s="32">
        <v>0</v>
      </c>
      <c r="I377" s="32">
        <v>0</v>
      </c>
      <c r="J377" s="32">
        <f t="shared" si="15"/>
        <v>0</v>
      </c>
      <c r="K377" s="32">
        <v>0</v>
      </c>
      <c r="L377" s="32">
        <v>0</v>
      </c>
      <c r="M377" s="32">
        <f t="shared" si="16"/>
        <v>0</v>
      </c>
      <c r="N377" s="33">
        <f t="shared" si="17"/>
        <v>0</v>
      </c>
    </row>
    <row r="378" spans="2:14" ht="24">
      <c r="B378" s="34">
        <v>8110</v>
      </c>
      <c r="C378" s="35">
        <v>4321</v>
      </c>
      <c r="D378" s="35">
        <v>1</v>
      </c>
      <c r="E378" s="35"/>
      <c r="F378" s="35"/>
      <c r="G378" s="36" t="s">
        <v>222</v>
      </c>
      <c r="H378" s="37">
        <v>0</v>
      </c>
      <c r="I378" s="37">
        <v>0</v>
      </c>
      <c r="J378" s="32">
        <f t="shared" si="15"/>
        <v>0</v>
      </c>
      <c r="K378" s="37">
        <v>0</v>
      </c>
      <c r="L378" s="37">
        <v>0</v>
      </c>
      <c r="M378" s="32">
        <f t="shared" si="16"/>
        <v>0</v>
      </c>
      <c r="N378" s="33">
        <f t="shared" si="17"/>
        <v>0</v>
      </c>
    </row>
    <row r="379" spans="2:14" ht="24">
      <c r="B379" s="34">
        <v>8110</v>
      </c>
      <c r="C379" s="35">
        <v>4321</v>
      </c>
      <c r="D379" s="35">
        <v>1</v>
      </c>
      <c r="E379" s="35">
        <v>1</v>
      </c>
      <c r="F379" s="35"/>
      <c r="G379" s="36" t="s">
        <v>222</v>
      </c>
      <c r="H379" s="37">
        <v>0</v>
      </c>
      <c r="I379" s="37">
        <v>0</v>
      </c>
      <c r="J379" s="32">
        <f t="shared" si="15"/>
        <v>0</v>
      </c>
      <c r="K379" s="37">
        <v>0</v>
      </c>
      <c r="L379" s="37">
        <v>0</v>
      </c>
      <c r="M379" s="32">
        <f t="shared" si="16"/>
        <v>0</v>
      </c>
      <c r="N379" s="33">
        <f t="shared" si="17"/>
        <v>0</v>
      </c>
    </row>
    <row r="380" spans="2:14" ht="24">
      <c r="B380" s="38">
        <v>8110</v>
      </c>
      <c r="C380" s="39">
        <v>4321</v>
      </c>
      <c r="D380" s="39">
        <v>1</v>
      </c>
      <c r="E380" s="39">
        <v>1</v>
      </c>
      <c r="F380" s="39">
        <v>1</v>
      </c>
      <c r="G380" s="40" t="s">
        <v>222</v>
      </c>
      <c r="H380" s="41">
        <v>0</v>
      </c>
      <c r="I380" s="41">
        <v>0</v>
      </c>
      <c r="J380" s="41">
        <f t="shared" si="15"/>
        <v>0</v>
      </c>
      <c r="K380" s="41">
        <v>0</v>
      </c>
      <c r="L380" s="41">
        <v>0</v>
      </c>
      <c r="M380" s="41">
        <f t="shared" si="16"/>
        <v>0</v>
      </c>
      <c r="N380" s="42">
        <f t="shared" si="17"/>
        <v>0</v>
      </c>
    </row>
    <row r="381" spans="2:14" ht="24">
      <c r="B381" s="29">
        <v>8110</v>
      </c>
      <c r="C381" s="30">
        <v>4322</v>
      </c>
      <c r="D381" s="30"/>
      <c r="E381" s="30"/>
      <c r="F381" s="30"/>
      <c r="G381" s="31" t="s">
        <v>223</v>
      </c>
      <c r="H381" s="32">
        <v>0</v>
      </c>
      <c r="I381" s="32">
        <v>0</v>
      </c>
      <c r="J381" s="32">
        <f t="shared" si="15"/>
        <v>0</v>
      </c>
      <c r="K381" s="32">
        <v>0</v>
      </c>
      <c r="L381" s="32">
        <v>0</v>
      </c>
      <c r="M381" s="32">
        <f t="shared" si="16"/>
        <v>0</v>
      </c>
      <c r="N381" s="33">
        <f t="shared" si="17"/>
        <v>0</v>
      </c>
    </row>
    <row r="382" spans="2:14" ht="24">
      <c r="B382" s="34">
        <v>8110</v>
      </c>
      <c r="C382" s="35">
        <v>4322</v>
      </c>
      <c r="D382" s="35">
        <v>1</v>
      </c>
      <c r="E382" s="35"/>
      <c r="F382" s="35"/>
      <c r="G382" s="36" t="s">
        <v>223</v>
      </c>
      <c r="H382" s="37">
        <v>0</v>
      </c>
      <c r="I382" s="37">
        <v>0</v>
      </c>
      <c r="J382" s="32">
        <f t="shared" si="15"/>
        <v>0</v>
      </c>
      <c r="K382" s="37">
        <v>0</v>
      </c>
      <c r="L382" s="37">
        <v>0</v>
      </c>
      <c r="M382" s="32">
        <f t="shared" si="16"/>
        <v>0</v>
      </c>
      <c r="N382" s="33">
        <f t="shared" si="17"/>
        <v>0</v>
      </c>
    </row>
    <row r="383" spans="2:14" ht="24">
      <c r="B383" s="34">
        <v>8110</v>
      </c>
      <c r="C383" s="35">
        <v>4322</v>
      </c>
      <c r="D383" s="35">
        <v>1</v>
      </c>
      <c r="E383" s="35">
        <v>1</v>
      </c>
      <c r="F383" s="35"/>
      <c r="G383" s="36" t="s">
        <v>223</v>
      </c>
      <c r="H383" s="37">
        <v>0</v>
      </c>
      <c r="I383" s="37">
        <v>0</v>
      </c>
      <c r="J383" s="32">
        <f t="shared" si="15"/>
        <v>0</v>
      </c>
      <c r="K383" s="37">
        <v>0</v>
      </c>
      <c r="L383" s="37">
        <v>0</v>
      </c>
      <c r="M383" s="32">
        <f t="shared" si="16"/>
        <v>0</v>
      </c>
      <c r="N383" s="33">
        <f t="shared" si="17"/>
        <v>0</v>
      </c>
    </row>
    <row r="384" spans="2:14" ht="24">
      <c r="B384" s="38">
        <v>8110</v>
      </c>
      <c r="C384" s="39">
        <v>4322</v>
      </c>
      <c r="D384" s="39">
        <v>1</v>
      </c>
      <c r="E384" s="39">
        <v>1</v>
      </c>
      <c r="F384" s="39">
        <v>1</v>
      </c>
      <c r="G384" s="40" t="s">
        <v>223</v>
      </c>
      <c r="H384" s="41">
        <v>0</v>
      </c>
      <c r="I384" s="41">
        <v>0</v>
      </c>
      <c r="J384" s="41">
        <f t="shared" si="15"/>
        <v>0</v>
      </c>
      <c r="K384" s="41">
        <v>0</v>
      </c>
      <c r="L384" s="41">
        <v>0</v>
      </c>
      <c r="M384" s="41">
        <f t="shared" si="16"/>
        <v>0</v>
      </c>
      <c r="N384" s="42">
        <f t="shared" si="17"/>
        <v>0</v>
      </c>
    </row>
    <row r="385" spans="2:14" ht="24">
      <c r="B385" s="29">
        <v>8110</v>
      </c>
      <c r="C385" s="30">
        <v>4323</v>
      </c>
      <c r="D385" s="30"/>
      <c r="E385" s="30"/>
      <c r="F385" s="30"/>
      <c r="G385" s="31" t="s">
        <v>224</v>
      </c>
      <c r="H385" s="32">
        <v>0</v>
      </c>
      <c r="I385" s="32">
        <v>0</v>
      </c>
      <c r="J385" s="32">
        <f t="shared" si="15"/>
        <v>0</v>
      </c>
      <c r="K385" s="32">
        <v>0</v>
      </c>
      <c r="L385" s="32">
        <v>0</v>
      </c>
      <c r="M385" s="32">
        <f t="shared" si="16"/>
        <v>0</v>
      </c>
      <c r="N385" s="33">
        <f t="shared" si="17"/>
        <v>0</v>
      </c>
    </row>
    <row r="386" spans="2:14" ht="36">
      <c r="B386" s="34">
        <v>8110</v>
      </c>
      <c r="C386" s="35">
        <v>4323</v>
      </c>
      <c r="D386" s="35">
        <v>1</v>
      </c>
      <c r="E386" s="35"/>
      <c r="F386" s="35"/>
      <c r="G386" s="36" t="s">
        <v>224</v>
      </c>
      <c r="H386" s="37">
        <v>0</v>
      </c>
      <c r="I386" s="37">
        <v>0</v>
      </c>
      <c r="J386" s="32">
        <f t="shared" si="15"/>
        <v>0</v>
      </c>
      <c r="K386" s="37">
        <v>0</v>
      </c>
      <c r="L386" s="37">
        <v>0</v>
      </c>
      <c r="M386" s="32">
        <f t="shared" si="16"/>
        <v>0</v>
      </c>
      <c r="N386" s="33">
        <f t="shared" si="17"/>
        <v>0</v>
      </c>
    </row>
    <row r="387" spans="2:14" ht="36">
      <c r="B387" s="34">
        <v>8110</v>
      </c>
      <c r="C387" s="35">
        <v>4323</v>
      </c>
      <c r="D387" s="35">
        <v>1</v>
      </c>
      <c r="E387" s="35">
        <v>1</v>
      </c>
      <c r="F387" s="35"/>
      <c r="G387" s="36" t="s">
        <v>224</v>
      </c>
      <c r="H387" s="37">
        <v>0</v>
      </c>
      <c r="I387" s="37">
        <v>0</v>
      </c>
      <c r="J387" s="32">
        <f t="shared" si="15"/>
        <v>0</v>
      </c>
      <c r="K387" s="37">
        <v>0</v>
      </c>
      <c r="L387" s="37">
        <v>0</v>
      </c>
      <c r="M387" s="32">
        <f t="shared" si="16"/>
        <v>0</v>
      </c>
      <c r="N387" s="33">
        <f t="shared" si="17"/>
        <v>0</v>
      </c>
    </row>
    <row r="388" spans="2:14" ht="36">
      <c r="B388" s="38">
        <v>8110</v>
      </c>
      <c r="C388" s="39">
        <v>4323</v>
      </c>
      <c r="D388" s="39">
        <v>1</v>
      </c>
      <c r="E388" s="39">
        <v>1</v>
      </c>
      <c r="F388" s="39">
        <v>1</v>
      </c>
      <c r="G388" s="40" t="s">
        <v>224</v>
      </c>
      <c r="H388" s="41">
        <v>0</v>
      </c>
      <c r="I388" s="41">
        <v>0</v>
      </c>
      <c r="J388" s="41">
        <f t="shared" si="15"/>
        <v>0</v>
      </c>
      <c r="K388" s="41">
        <v>0</v>
      </c>
      <c r="L388" s="41">
        <v>0</v>
      </c>
      <c r="M388" s="41">
        <f t="shared" si="16"/>
        <v>0</v>
      </c>
      <c r="N388" s="42">
        <f t="shared" si="17"/>
        <v>0</v>
      </c>
    </row>
    <row r="389" spans="2:14" ht="36">
      <c r="B389" s="29">
        <v>8110</v>
      </c>
      <c r="C389" s="30">
        <v>4324</v>
      </c>
      <c r="D389" s="30"/>
      <c r="E389" s="30"/>
      <c r="F389" s="30"/>
      <c r="G389" s="31" t="s">
        <v>225</v>
      </c>
      <c r="H389" s="32">
        <v>0</v>
      </c>
      <c r="I389" s="32">
        <v>0</v>
      </c>
      <c r="J389" s="32">
        <f t="shared" si="15"/>
        <v>0</v>
      </c>
      <c r="K389" s="32">
        <v>0</v>
      </c>
      <c r="L389" s="32">
        <v>0</v>
      </c>
      <c r="M389" s="32">
        <f t="shared" si="16"/>
        <v>0</v>
      </c>
      <c r="N389" s="33">
        <f t="shared" si="17"/>
        <v>0</v>
      </c>
    </row>
    <row r="390" spans="2:14" ht="48">
      <c r="B390" s="34">
        <v>8110</v>
      </c>
      <c r="C390" s="35">
        <v>4324</v>
      </c>
      <c r="D390" s="35">
        <v>1</v>
      </c>
      <c r="E390" s="35"/>
      <c r="F390" s="35"/>
      <c r="G390" s="36" t="s">
        <v>225</v>
      </c>
      <c r="H390" s="37">
        <v>0</v>
      </c>
      <c r="I390" s="37">
        <v>0</v>
      </c>
      <c r="J390" s="32">
        <f t="shared" si="15"/>
        <v>0</v>
      </c>
      <c r="K390" s="37">
        <v>0</v>
      </c>
      <c r="L390" s="37">
        <v>0</v>
      </c>
      <c r="M390" s="32">
        <f t="shared" si="16"/>
        <v>0</v>
      </c>
      <c r="N390" s="33">
        <f t="shared" si="17"/>
        <v>0</v>
      </c>
    </row>
    <row r="391" spans="2:14" ht="48">
      <c r="B391" s="34">
        <v>8110</v>
      </c>
      <c r="C391" s="35">
        <v>4324</v>
      </c>
      <c r="D391" s="35">
        <v>1</v>
      </c>
      <c r="E391" s="35">
        <v>1</v>
      </c>
      <c r="F391" s="35"/>
      <c r="G391" s="36" t="s">
        <v>225</v>
      </c>
      <c r="H391" s="37">
        <v>0</v>
      </c>
      <c r="I391" s="37">
        <v>0</v>
      </c>
      <c r="J391" s="32">
        <f t="shared" si="15"/>
        <v>0</v>
      </c>
      <c r="K391" s="37">
        <v>0</v>
      </c>
      <c r="L391" s="37">
        <v>0</v>
      </c>
      <c r="M391" s="32">
        <f t="shared" si="16"/>
        <v>0</v>
      </c>
      <c r="N391" s="33">
        <f t="shared" si="17"/>
        <v>0</v>
      </c>
    </row>
    <row r="392" spans="2:14" ht="48">
      <c r="B392" s="38">
        <v>8110</v>
      </c>
      <c r="C392" s="39">
        <v>4324</v>
      </c>
      <c r="D392" s="39">
        <v>1</v>
      </c>
      <c r="E392" s="39">
        <v>1</v>
      </c>
      <c r="F392" s="39">
        <v>1</v>
      </c>
      <c r="G392" s="40" t="s">
        <v>225</v>
      </c>
      <c r="H392" s="41">
        <v>0</v>
      </c>
      <c r="I392" s="41">
        <v>0</v>
      </c>
      <c r="J392" s="41">
        <f t="shared" si="15"/>
        <v>0</v>
      </c>
      <c r="K392" s="41">
        <v>0</v>
      </c>
      <c r="L392" s="41">
        <v>0</v>
      </c>
      <c r="M392" s="41">
        <f t="shared" si="16"/>
        <v>0</v>
      </c>
      <c r="N392" s="42">
        <f t="shared" si="17"/>
        <v>0</v>
      </c>
    </row>
    <row r="393" spans="2:14" ht="36">
      <c r="B393" s="29">
        <v>8110</v>
      </c>
      <c r="C393" s="30">
        <v>4325</v>
      </c>
      <c r="D393" s="30"/>
      <c r="E393" s="30"/>
      <c r="F393" s="30"/>
      <c r="G393" s="31" t="s">
        <v>226</v>
      </c>
      <c r="H393" s="32">
        <v>0</v>
      </c>
      <c r="I393" s="32">
        <v>0</v>
      </c>
      <c r="J393" s="32">
        <f t="shared" si="15"/>
        <v>0</v>
      </c>
      <c r="K393" s="32">
        <v>0</v>
      </c>
      <c r="L393" s="32">
        <v>0</v>
      </c>
      <c r="M393" s="32">
        <f t="shared" si="16"/>
        <v>0</v>
      </c>
      <c r="N393" s="33">
        <f t="shared" si="17"/>
        <v>0</v>
      </c>
    </row>
    <row r="394" spans="2:14" ht="36">
      <c r="B394" s="34">
        <v>8110</v>
      </c>
      <c r="C394" s="35">
        <v>4325</v>
      </c>
      <c r="D394" s="35">
        <v>1</v>
      </c>
      <c r="E394" s="35"/>
      <c r="F394" s="35"/>
      <c r="G394" s="36" t="s">
        <v>226</v>
      </c>
      <c r="H394" s="37">
        <v>0</v>
      </c>
      <c r="I394" s="37">
        <v>0</v>
      </c>
      <c r="J394" s="32">
        <f t="shared" si="15"/>
        <v>0</v>
      </c>
      <c r="K394" s="37">
        <v>0</v>
      </c>
      <c r="L394" s="37">
        <v>0</v>
      </c>
      <c r="M394" s="32">
        <f t="shared" si="16"/>
        <v>0</v>
      </c>
      <c r="N394" s="33">
        <f t="shared" si="17"/>
        <v>0</v>
      </c>
    </row>
    <row r="395" spans="2:14" ht="36">
      <c r="B395" s="34">
        <v>8110</v>
      </c>
      <c r="C395" s="35">
        <v>4325</v>
      </c>
      <c r="D395" s="35">
        <v>1</v>
      </c>
      <c r="E395" s="35">
        <v>1</v>
      </c>
      <c r="F395" s="35"/>
      <c r="G395" s="36" t="s">
        <v>226</v>
      </c>
      <c r="H395" s="37">
        <v>0</v>
      </c>
      <c r="I395" s="37">
        <v>0</v>
      </c>
      <c r="J395" s="32">
        <f t="shared" ref="J395:J452" si="18">H395+I395</f>
        <v>0</v>
      </c>
      <c r="K395" s="37">
        <v>0</v>
      </c>
      <c r="L395" s="37">
        <v>0</v>
      </c>
      <c r="M395" s="32">
        <f t="shared" ref="M395:M452" si="19">IFERROR(L395/J395*100,0)</f>
        <v>0</v>
      </c>
      <c r="N395" s="33">
        <f t="shared" ref="N395:N452" si="20">L395-J395</f>
        <v>0</v>
      </c>
    </row>
    <row r="396" spans="2:14" ht="36">
      <c r="B396" s="38">
        <v>8110</v>
      </c>
      <c r="C396" s="39">
        <v>4325</v>
      </c>
      <c r="D396" s="39">
        <v>1</v>
      </c>
      <c r="E396" s="39">
        <v>1</v>
      </c>
      <c r="F396" s="39">
        <v>1</v>
      </c>
      <c r="G396" s="40" t="s">
        <v>226</v>
      </c>
      <c r="H396" s="41">
        <v>0</v>
      </c>
      <c r="I396" s="41">
        <v>0</v>
      </c>
      <c r="J396" s="41">
        <f t="shared" si="18"/>
        <v>0</v>
      </c>
      <c r="K396" s="41">
        <v>0</v>
      </c>
      <c r="L396" s="41">
        <v>0</v>
      </c>
      <c r="M396" s="41">
        <f t="shared" si="19"/>
        <v>0</v>
      </c>
      <c r="N396" s="42">
        <f t="shared" si="20"/>
        <v>0</v>
      </c>
    </row>
    <row r="397" spans="2:14" ht="24">
      <c r="B397" s="29">
        <v>8110</v>
      </c>
      <c r="C397" s="30">
        <v>4330</v>
      </c>
      <c r="D397" s="30"/>
      <c r="E397" s="30"/>
      <c r="F397" s="30"/>
      <c r="G397" s="31" t="s">
        <v>227</v>
      </c>
      <c r="H397" s="32">
        <v>0</v>
      </c>
      <c r="I397" s="32">
        <v>0</v>
      </c>
      <c r="J397" s="32">
        <f t="shared" si="18"/>
        <v>0</v>
      </c>
      <c r="K397" s="32">
        <v>0</v>
      </c>
      <c r="L397" s="32">
        <v>0</v>
      </c>
      <c r="M397" s="32">
        <f t="shared" si="19"/>
        <v>0</v>
      </c>
      <c r="N397" s="33">
        <f t="shared" si="20"/>
        <v>0</v>
      </c>
    </row>
    <row r="398" spans="2:14" ht="24">
      <c r="B398" s="29">
        <v>8110</v>
      </c>
      <c r="C398" s="30">
        <v>4331</v>
      </c>
      <c r="D398" s="30"/>
      <c r="E398" s="30"/>
      <c r="F398" s="30"/>
      <c r="G398" s="31" t="s">
        <v>228</v>
      </c>
      <c r="H398" s="32">
        <v>0</v>
      </c>
      <c r="I398" s="32">
        <v>0</v>
      </c>
      <c r="J398" s="32">
        <f t="shared" si="18"/>
        <v>0</v>
      </c>
      <c r="K398" s="32">
        <v>0</v>
      </c>
      <c r="L398" s="32">
        <v>0</v>
      </c>
      <c r="M398" s="32">
        <f t="shared" si="19"/>
        <v>0</v>
      </c>
      <c r="N398" s="33">
        <f t="shared" si="20"/>
        <v>0</v>
      </c>
    </row>
    <row r="399" spans="2:14" ht="36">
      <c r="B399" s="34">
        <v>8110</v>
      </c>
      <c r="C399" s="35">
        <v>4331</v>
      </c>
      <c r="D399" s="35">
        <v>1</v>
      </c>
      <c r="E399" s="35"/>
      <c r="F399" s="35"/>
      <c r="G399" s="36" t="s">
        <v>228</v>
      </c>
      <c r="H399" s="37">
        <v>0</v>
      </c>
      <c r="I399" s="37">
        <v>0</v>
      </c>
      <c r="J399" s="32">
        <f t="shared" si="18"/>
        <v>0</v>
      </c>
      <c r="K399" s="37">
        <v>0</v>
      </c>
      <c r="L399" s="37">
        <v>0</v>
      </c>
      <c r="M399" s="32">
        <f t="shared" si="19"/>
        <v>0</v>
      </c>
      <c r="N399" s="33">
        <f t="shared" si="20"/>
        <v>0</v>
      </c>
    </row>
    <row r="400" spans="2:14" ht="36">
      <c r="B400" s="34">
        <v>8110</v>
      </c>
      <c r="C400" s="35">
        <v>4331</v>
      </c>
      <c r="D400" s="35">
        <v>1</v>
      </c>
      <c r="E400" s="35">
        <v>1</v>
      </c>
      <c r="F400" s="35"/>
      <c r="G400" s="36" t="s">
        <v>228</v>
      </c>
      <c r="H400" s="37">
        <v>0</v>
      </c>
      <c r="I400" s="37">
        <v>0</v>
      </c>
      <c r="J400" s="32">
        <f t="shared" si="18"/>
        <v>0</v>
      </c>
      <c r="K400" s="37">
        <v>0</v>
      </c>
      <c r="L400" s="37">
        <v>0</v>
      </c>
      <c r="M400" s="32">
        <f t="shared" si="19"/>
        <v>0</v>
      </c>
      <c r="N400" s="33">
        <f t="shared" si="20"/>
        <v>0</v>
      </c>
    </row>
    <row r="401" spans="2:14" ht="36">
      <c r="B401" s="38">
        <v>8110</v>
      </c>
      <c r="C401" s="39">
        <v>4331</v>
      </c>
      <c r="D401" s="39">
        <v>1</v>
      </c>
      <c r="E401" s="39">
        <v>1</v>
      </c>
      <c r="F401" s="39">
        <v>1</v>
      </c>
      <c r="G401" s="40" t="s">
        <v>228</v>
      </c>
      <c r="H401" s="41">
        <v>0</v>
      </c>
      <c r="I401" s="41">
        <v>0</v>
      </c>
      <c r="J401" s="41">
        <f t="shared" si="18"/>
        <v>0</v>
      </c>
      <c r="K401" s="41">
        <v>0</v>
      </c>
      <c r="L401" s="41">
        <v>0</v>
      </c>
      <c r="M401" s="41">
        <f t="shared" si="19"/>
        <v>0</v>
      </c>
      <c r="N401" s="42">
        <f t="shared" si="20"/>
        <v>0</v>
      </c>
    </row>
    <row r="402" spans="2:14">
      <c r="B402" s="29">
        <v>8110</v>
      </c>
      <c r="C402" s="30">
        <v>4340</v>
      </c>
      <c r="D402" s="30"/>
      <c r="E402" s="30"/>
      <c r="F402" s="30"/>
      <c r="G402" s="31" t="s">
        <v>229</v>
      </c>
      <c r="H402" s="32">
        <v>0</v>
      </c>
      <c r="I402" s="32">
        <v>0</v>
      </c>
      <c r="J402" s="32">
        <f t="shared" si="18"/>
        <v>0</v>
      </c>
      <c r="K402" s="32">
        <v>0</v>
      </c>
      <c r="L402" s="32">
        <v>0</v>
      </c>
      <c r="M402" s="32">
        <f t="shared" si="19"/>
        <v>0</v>
      </c>
      <c r="N402" s="33">
        <f t="shared" si="20"/>
        <v>0</v>
      </c>
    </row>
    <row r="403" spans="2:14">
      <c r="B403" s="29">
        <v>8110</v>
      </c>
      <c r="C403" s="30">
        <v>4341</v>
      </c>
      <c r="D403" s="30"/>
      <c r="E403" s="30"/>
      <c r="F403" s="30"/>
      <c r="G403" s="31" t="s">
        <v>229</v>
      </c>
      <c r="H403" s="32">
        <v>0</v>
      </c>
      <c r="I403" s="32">
        <v>0</v>
      </c>
      <c r="J403" s="32">
        <f t="shared" si="18"/>
        <v>0</v>
      </c>
      <c r="K403" s="32">
        <v>0</v>
      </c>
      <c r="L403" s="32">
        <v>0</v>
      </c>
      <c r="M403" s="32">
        <f t="shared" si="19"/>
        <v>0</v>
      </c>
      <c r="N403" s="33">
        <f t="shared" si="20"/>
        <v>0</v>
      </c>
    </row>
    <row r="404" spans="2:14">
      <c r="B404" s="34">
        <v>8110</v>
      </c>
      <c r="C404" s="35">
        <v>4341</v>
      </c>
      <c r="D404" s="35">
        <v>1</v>
      </c>
      <c r="E404" s="35"/>
      <c r="F404" s="35"/>
      <c r="G404" s="36" t="s">
        <v>229</v>
      </c>
      <c r="H404" s="37">
        <v>0</v>
      </c>
      <c r="I404" s="37">
        <v>0</v>
      </c>
      <c r="J404" s="32">
        <f t="shared" si="18"/>
        <v>0</v>
      </c>
      <c r="K404" s="37">
        <v>0</v>
      </c>
      <c r="L404" s="37">
        <v>0</v>
      </c>
      <c r="M404" s="32">
        <f t="shared" si="19"/>
        <v>0</v>
      </c>
      <c r="N404" s="33">
        <f t="shared" si="20"/>
        <v>0</v>
      </c>
    </row>
    <row r="405" spans="2:14">
      <c r="B405" s="34">
        <v>8110</v>
      </c>
      <c r="C405" s="35">
        <v>4341</v>
      </c>
      <c r="D405" s="35">
        <v>1</v>
      </c>
      <c r="E405" s="35">
        <v>1</v>
      </c>
      <c r="F405" s="35"/>
      <c r="G405" s="36" t="s">
        <v>229</v>
      </c>
      <c r="H405" s="37">
        <v>0</v>
      </c>
      <c r="I405" s="37">
        <v>0</v>
      </c>
      <c r="J405" s="32">
        <f t="shared" si="18"/>
        <v>0</v>
      </c>
      <c r="K405" s="37">
        <v>0</v>
      </c>
      <c r="L405" s="37">
        <v>0</v>
      </c>
      <c r="M405" s="32">
        <f t="shared" si="19"/>
        <v>0</v>
      </c>
      <c r="N405" s="33">
        <f t="shared" si="20"/>
        <v>0</v>
      </c>
    </row>
    <row r="406" spans="2:14">
      <c r="B406" s="38">
        <v>8110</v>
      </c>
      <c r="C406" s="39">
        <v>4341</v>
      </c>
      <c r="D406" s="39">
        <v>1</v>
      </c>
      <c r="E406" s="39">
        <v>1</v>
      </c>
      <c r="F406" s="39">
        <v>1</v>
      </c>
      <c r="G406" s="40" t="s">
        <v>229</v>
      </c>
      <c r="H406" s="41">
        <v>0</v>
      </c>
      <c r="I406" s="41">
        <v>0</v>
      </c>
      <c r="J406" s="41">
        <f t="shared" si="18"/>
        <v>0</v>
      </c>
      <c r="K406" s="41">
        <v>0</v>
      </c>
      <c r="L406" s="41">
        <v>0</v>
      </c>
      <c r="M406" s="41">
        <f t="shared" si="19"/>
        <v>0</v>
      </c>
      <c r="N406" s="42">
        <f t="shared" si="20"/>
        <v>0</v>
      </c>
    </row>
    <row r="407" spans="2:14">
      <c r="B407" s="29">
        <v>8110</v>
      </c>
      <c r="C407" s="30">
        <v>4350</v>
      </c>
      <c r="D407" s="30"/>
      <c r="E407" s="30"/>
      <c r="F407" s="30"/>
      <c r="G407" s="31" t="s">
        <v>230</v>
      </c>
      <c r="H407" s="32">
        <v>0</v>
      </c>
      <c r="I407" s="32">
        <v>0</v>
      </c>
      <c r="J407" s="32">
        <f t="shared" si="18"/>
        <v>0</v>
      </c>
      <c r="K407" s="32">
        <v>0</v>
      </c>
      <c r="L407" s="32">
        <v>0</v>
      </c>
      <c r="M407" s="32">
        <f t="shared" si="19"/>
        <v>0</v>
      </c>
      <c r="N407" s="33">
        <f t="shared" si="20"/>
        <v>0</v>
      </c>
    </row>
    <row r="408" spans="2:14">
      <c r="B408" s="29">
        <v>8110</v>
      </c>
      <c r="C408" s="30">
        <v>4351</v>
      </c>
      <c r="D408" s="30"/>
      <c r="E408" s="30"/>
      <c r="F408" s="30"/>
      <c r="G408" s="31" t="s">
        <v>230</v>
      </c>
      <c r="H408" s="32">
        <v>0</v>
      </c>
      <c r="I408" s="32">
        <v>0</v>
      </c>
      <c r="J408" s="32">
        <f t="shared" si="18"/>
        <v>0</v>
      </c>
      <c r="K408" s="32">
        <v>0</v>
      </c>
      <c r="L408" s="32">
        <v>0</v>
      </c>
      <c r="M408" s="32">
        <f t="shared" si="19"/>
        <v>0</v>
      </c>
      <c r="N408" s="33">
        <f t="shared" si="20"/>
        <v>0</v>
      </c>
    </row>
    <row r="409" spans="2:14">
      <c r="B409" s="34">
        <v>8110</v>
      </c>
      <c r="C409" s="35">
        <v>4351</v>
      </c>
      <c r="D409" s="35">
        <v>1</v>
      </c>
      <c r="E409" s="35"/>
      <c r="F409" s="35"/>
      <c r="G409" s="36" t="s">
        <v>230</v>
      </c>
      <c r="H409" s="37">
        <v>0</v>
      </c>
      <c r="I409" s="37">
        <v>0</v>
      </c>
      <c r="J409" s="32">
        <f t="shared" si="18"/>
        <v>0</v>
      </c>
      <c r="K409" s="37">
        <v>0</v>
      </c>
      <c r="L409" s="37">
        <v>0</v>
      </c>
      <c r="M409" s="32">
        <f t="shared" si="19"/>
        <v>0</v>
      </c>
      <c r="N409" s="33">
        <f t="shared" si="20"/>
        <v>0</v>
      </c>
    </row>
    <row r="410" spans="2:14">
      <c r="B410" s="34">
        <v>8110</v>
      </c>
      <c r="C410" s="35">
        <v>4351</v>
      </c>
      <c r="D410" s="35">
        <v>1</v>
      </c>
      <c r="E410" s="35">
        <v>1</v>
      </c>
      <c r="F410" s="35"/>
      <c r="G410" s="36" t="s">
        <v>230</v>
      </c>
      <c r="H410" s="37">
        <v>0</v>
      </c>
      <c r="I410" s="37">
        <v>0</v>
      </c>
      <c r="J410" s="32">
        <f t="shared" si="18"/>
        <v>0</v>
      </c>
      <c r="K410" s="37">
        <v>0</v>
      </c>
      <c r="L410" s="37">
        <v>0</v>
      </c>
      <c r="M410" s="32">
        <f t="shared" si="19"/>
        <v>0</v>
      </c>
      <c r="N410" s="33">
        <f t="shared" si="20"/>
        <v>0</v>
      </c>
    </row>
    <row r="411" spans="2:14" ht="24">
      <c r="B411" s="38">
        <v>8110</v>
      </c>
      <c r="C411" s="39">
        <v>4351</v>
      </c>
      <c r="D411" s="39">
        <v>1</v>
      </c>
      <c r="E411" s="39">
        <v>1</v>
      </c>
      <c r="F411" s="39">
        <v>1</v>
      </c>
      <c r="G411" s="40" t="s">
        <v>231</v>
      </c>
      <c r="H411" s="41">
        <v>0</v>
      </c>
      <c r="I411" s="41">
        <v>0</v>
      </c>
      <c r="J411" s="41">
        <f t="shared" si="18"/>
        <v>0</v>
      </c>
      <c r="K411" s="41">
        <v>0</v>
      </c>
      <c r="L411" s="41">
        <v>0</v>
      </c>
      <c r="M411" s="41">
        <f t="shared" si="19"/>
        <v>0</v>
      </c>
      <c r="N411" s="42">
        <f t="shared" si="20"/>
        <v>0</v>
      </c>
    </row>
    <row r="412" spans="2:14">
      <c r="B412" s="38">
        <v>8110</v>
      </c>
      <c r="C412" s="39">
        <v>4351</v>
      </c>
      <c r="D412" s="39">
        <v>1</v>
      </c>
      <c r="E412" s="39">
        <v>1</v>
      </c>
      <c r="F412" s="39">
        <v>2</v>
      </c>
      <c r="G412" s="40" t="s">
        <v>232</v>
      </c>
      <c r="H412" s="41">
        <v>0</v>
      </c>
      <c r="I412" s="41">
        <v>0</v>
      </c>
      <c r="J412" s="41">
        <f t="shared" si="18"/>
        <v>0</v>
      </c>
      <c r="K412" s="41">
        <v>0</v>
      </c>
      <c r="L412" s="41">
        <v>0</v>
      </c>
      <c r="M412" s="41">
        <f t="shared" si="19"/>
        <v>0</v>
      </c>
      <c r="N412" s="42">
        <f t="shared" si="20"/>
        <v>0</v>
      </c>
    </row>
    <row r="413" spans="2:14">
      <c r="B413" s="38">
        <v>8110</v>
      </c>
      <c r="C413" s="39">
        <v>4351</v>
      </c>
      <c r="D413" s="39">
        <v>1</v>
      </c>
      <c r="E413" s="39">
        <v>1</v>
      </c>
      <c r="F413" s="39">
        <v>3</v>
      </c>
      <c r="G413" s="40" t="s">
        <v>233</v>
      </c>
      <c r="H413" s="41">
        <v>0</v>
      </c>
      <c r="I413" s="41">
        <v>0</v>
      </c>
      <c r="J413" s="41">
        <f t="shared" si="18"/>
        <v>0</v>
      </c>
      <c r="K413" s="41">
        <v>0</v>
      </c>
      <c r="L413" s="41">
        <v>0</v>
      </c>
      <c r="M413" s="41">
        <f t="shared" si="19"/>
        <v>0</v>
      </c>
      <c r="N413" s="42">
        <f t="shared" si="20"/>
        <v>0</v>
      </c>
    </row>
    <row r="414" spans="2:14">
      <c r="B414" s="38">
        <v>8110</v>
      </c>
      <c r="C414" s="39">
        <v>4351</v>
      </c>
      <c r="D414" s="39">
        <v>1</v>
      </c>
      <c r="E414" s="39">
        <v>1</v>
      </c>
      <c r="F414" s="39">
        <v>4</v>
      </c>
      <c r="G414" s="40" t="s">
        <v>234</v>
      </c>
      <c r="H414" s="41">
        <v>0</v>
      </c>
      <c r="I414" s="41">
        <v>0</v>
      </c>
      <c r="J414" s="41">
        <f t="shared" si="18"/>
        <v>0</v>
      </c>
      <c r="K414" s="41">
        <v>0</v>
      </c>
      <c r="L414" s="41">
        <v>0</v>
      </c>
      <c r="M414" s="41">
        <f t="shared" si="19"/>
        <v>0</v>
      </c>
      <c r="N414" s="42">
        <f t="shared" si="20"/>
        <v>0</v>
      </c>
    </row>
    <row r="415" spans="2:14" ht="24">
      <c r="B415" s="38">
        <v>8110</v>
      </c>
      <c r="C415" s="39">
        <v>4351</v>
      </c>
      <c r="D415" s="39">
        <v>1</v>
      </c>
      <c r="E415" s="39">
        <v>1</v>
      </c>
      <c r="F415" s="39">
        <v>5</v>
      </c>
      <c r="G415" s="40" t="s">
        <v>235</v>
      </c>
      <c r="H415" s="41">
        <v>0</v>
      </c>
      <c r="I415" s="41">
        <v>0</v>
      </c>
      <c r="J415" s="41">
        <f t="shared" si="18"/>
        <v>0</v>
      </c>
      <c r="K415" s="41">
        <v>0</v>
      </c>
      <c r="L415" s="41">
        <v>0</v>
      </c>
      <c r="M415" s="41">
        <f t="shared" si="19"/>
        <v>0</v>
      </c>
      <c r="N415" s="42">
        <f t="shared" si="20"/>
        <v>0</v>
      </c>
    </row>
    <row r="416" spans="2:14" ht="60">
      <c r="B416" s="38">
        <v>8110</v>
      </c>
      <c r="C416" s="39">
        <v>4351</v>
      </c>
      <c r="D416" s="39">
        <v>1</v>
      </c>
      <c r="E416" s="39">
        <v>1</v>
      </c>
      <c r="F416" s="39">
        <v>6</v>
      </c>
      <c r="G416" s="40" t="s">
        <v>236</v>
      </c>
      <c r="H416" s="41">
        <v>0</v>
      </c>
      <c r="I416" s="41">
        <v>0</v>
      </c>
      <c r="J416" s="41">
        <f t="shared" si="18"/>
        <v>0</v>
      </c>
      <c r="K416" s="41">
        <v>0</v>
      </c>
      <c r="L416" s="41">
        <v>0</v>
      </c>
      <c r="M416" s="41">
        <f t="shared" si="19"/>
        <v>0</v>
      </c>
      <c r="N416" s="42">
        <f t="shared" si="20"/>
        <v>0</v>
      </c>
    </row>
    <row r="417" spans="2:14">
      <c r="B417" s="29">
        <v>8110</v>
      </c>
      <c r="C417" s="30">
        <v>4390</v>
      </c>
      <c r="D417" s="30"/>
      <c r="E417" s="30"/>
      <c r="F417" s="30"/>
      <c r="G417" s="31" t="s">
        <v>237</v>
      </c>
      <c r="H417" s="32">
        <v>0</v>
      </c>
      <c r="I417" s="32">
        <v>0</v>
      </c>
      <c r="J417" s="32">
        <f t="shared" si="18"/>
        <v>0</v>
      </c>
      <c r="K417" s="32">
        <v>0</v>
      </c>
      <c r="L417" s="32">
        <v>0</v>
      </c>
      <c r="M417" s="32">
        <f t="shared" si="19"/>
        <v>0</v>
      </c>
      <c r="N417" s="33">
        <f t="shared" si="20"/>
        <v>0</v>
      </c>
    </row>
    <row r="418" spans="2:14">
      <c r="B418" s="29">
        <v>8110</v>
      </c>
      <c r="C418" s="30">
        <v>4392</v>
      </c>
      <c r="D418" s="30"/>
      <c r="E418" s="30"/>
      <c r="F418" s="30"/>
      <c r="G418" s="31" t="s">
        <v>238</v>
      </c>
      <c r="H418" s="32">
        <v>0</v>
      </c>
      <c r="I418" s="32">
        <v>0</v>
      </c>
      <c r="J418" s="32">
        <f t="shared" si="18"/>
        <v>0</v>
      </c>
      <c r="K418" s="32">
        <v>0</v>
      </c>
      <c r="L418" s="32">
        <v>0</v>
      </c>
      <c r="M418" s="32">
        <f t="shared" si="19"/>
        <v>0</v>
      </c>
      <c r="N418" s="33">
        <f t="shared" si="20"/>
        <v>0</v>
      </c>
    </row>
    <row r="419" spans="2:14">
      <c r="B419" s="34">
        <v>8110</v>
      </c>
      <c r="C419" s="35">
        <v>4392</v>
      </c>
      <c r="D419" s="35">
        <v>1</v>
      </c>
      <c r="E419" s="35"/>
      <c r="F419" s="35"/>
      <c r="G419" s="36" t="s">
        <v>238</v>
      </c>
      <c r="H419" s="37">
        <v>0</v>
      </c>
      <c r="I419" s="37">
        <v>0</v>
      </c>
      <c r="J419" s="32">
        <f t="shared" si="18"/>
        <v>0</v>
      </c>
      <c r="K419" s="37">
        <v>0</v>
      </c>
      <c r="L419" s="37">
        <v>0</v>
      </c>
      <c r="M419" s="32">
        <f t="shared" si="19"/>
        <v>0</v>
      </c>
      <c r="N419" s="33">
        <f t="shared" si="20"/>
        <v>0</v>
      </c>
    </row>
    <row r="420" spans="2:14">
      <c r="B420" s="34">
        <v>8110</v>
      </c>
      <c r="C420" s="35">
        <v>4392</v>
      </c>
      <c r="D420" s="35">
        <v>1</v>
      </c>
      <c r="E420" s="35">
        <v>1</v>
      </c>
      <c r="F420" s="35"/>
      <c r="G420" s="36" t="s">
        <v>238</v>
      </c>
      <c r="H420" s="37">
        <v>0</v>
      </c>
      <c r="I420" s="37">
        <v>0</v>
      </c>
      <c r="J420" s="32">
        <f t="shared" si="18"/>
        <v>0</v>
      </c>
      <c r="K420" s="37">
        <v>0</v>
      </c>
      <c r="L420" s="37">
        <v>0</v>
      </c>
      <c r="M420" s="32">
        <f t="shared" si="19"/>
        <v>0</v>
      </c>
      <c r="N420" s="33">
        <f t="shared" si="20"/>
        <v>0</v>
      </c>
    </row>
    <row r="421" spans="2:14">
      <c r="B421" s="38">
        <v>8110</v>
      </c>
      <c r="C421" s="39">
        <v>4392</v>
      </c>
      <c r="D421" s="39">
        <v>1</v>
      </c>
      <c r="E421" s="39">
        <v>1</v>
      </c>
      <c r="F421" s="39">
        <v>1</v>
      </c>
      <c r="G421" s="40" t="s">
        <v>238</v>
      </c>
      <c r="H421" s="41">
        <v>0</v>
      </c>
      <c r="I421" s="41">
        <v>0</v>
      </c>
      <c r="J421" s="41">
        <f t="shared" si="18"/>
        <v>0</v>
      </c>
      <c r="K421" s="41">
        <v>0</v>
      </c>
      <c r="L421" s="41">
        <v>0</v>
      </c>
      <c r="M421" s="41">
        <f t="shared" si="19"/>
        <v>0</v>
      </c>
      <c r="N421" s="42">
        <f t="shared" si="20"/>
        <v>0</v>
      </c>
    </row>
    <row r="422" spans="2:14">
      <c r="B422" s="29">
        <v>8110</v>
      </c>
      <c r="C422" s="30">
        <v>4393</v>
      </c>
      <c r="D422" s="30"/>
      <c r="E422" s="30"/>
      <c r="F422" s="30"/>
      <c r="G422" s="31" t="s">
        <v>239</v>
      </c>
      <c r="H422" s="32">
        <v>0</v>
      </c>
      <c r="I422" s="32">
        <v>0</v>
      </c>
      <c r="J422" s="32">
        <f t="shared" si="18"/>
        <v>0</v>
      </c>
      <c r="K422" s="32">
        <v>0</v>
      </c>
      <c r="L422" s="32">
        <v>0</v>
      </c>
      <c r="M422" s="32">
        <f t="shared" si="19"/>
        <v>0</v>
      </c>
      <c r="N422" s="33">
        <f t="shared" si="20"/>
        <v>0</v>
      </c>
    </row>
    <row r="423" spans="2:14">
      <c r="B423" s="34">
        <v>8110</v>
      </c>
      <c r="C423" s="35">
        <v>4393</v>
      </c>
      <c r="D423" s="35">
        <v>1</v>
      </c>
      <c r="E423" s="35"/>
      <c r="F423" s="35"/>
      <c r="G423" s="36" t="s">
        <v>239</v>
      </c>
      <c r="H423" s="37">
        <v>0</v>
      </c>
      <c r="I423" s="37">
        <v>0</v>
      </c>
      <c r="J423" s="32">
        <f t="shared" si="18"/>
        <v>0</v>
      </c>
      <c r="K423" s="37">
        <v>0</v>
      </c>
      <c r="L423" s="37">
        <v>0</v>
      </c>
      <c r="M423" s="32">
        <f t="shared" si="19"/>
        <v>0</v>
      </c>
      <c r="N423" s="33">
        <f t="shared" si="20"/>
        <v>0</v>
      </c>
    </row>
    <row r="424" spans="2:14">
      <c r="B424" s="34">
        <v>8110</v>
      </c>
      <c r="C424" s="35">
        <v>4393</v>
      </c>
      <c r="D424" s="35">
        <v>1</v>
      </c>
      <c r="E424" s="35">
        <v>1</v>
      </c>
      <c r="F424" s="35"/>
      <c r="G424" s="36" t="s">
        <v>239</v>
      </c>
      <c r="H424" s="37">
        <v>0</v>
      </c>
      <c r="I424" s="37">
        <v>0</v>
      </c>
      <c r="J424" s="32">
        <f t="shared" si="18"/>
        <v>0</v>
      </c>
      <c r="K424" s="37">
        <v>0</v>
      </c>
      <c r="L424" s="37">
        <v>0</v>
      </c>
      <c r="M424" s="32">
        <f t="shared" si="19"/>
        <v>0</v>
      </c>
      <c r="N424" s="33">
        <f t="shared" si="20"/>
        <v>0</v>
      </c>
    </row>
    <row r="425" spans="2:14" ht="24">
      <c r="B425" s="38">
        <v>8110</v>
      </c>
      <c r="C425" s="39">
        <v>4393</v>
      </c>
      <c r="D425" s="39">
        <v>1</v>
      </c>
      <c r="E425" s="39">
        <v>1</v>
      </c>
      <c r="F425" s="39">
        <v>1</v>
      </c>
      <c r="G425" s="40" t="s">
        <v>240</v>
      </c>
      <c r="H425" s="41">
        <v>0</v>
      </c>
      <c r="I425" s="41">
        <v>0</v>
      </c>
      <c r="J425" s="41">
        <f t="shared" si="18"/>
        <v>0</v>
      </c>
      <c r="K425" s="41">
        <v>0</v>
      </c>
      <c r="L425" s="41">
        <v>0</v>
      </c>
      <c r="M425" s="41">
        <f t="shared" si="19"/>
        <v>0</v>
      </c>
      <c r="N425" s="42">
        <f t="shared" si="20"/>
        <v>0</v>
      </c>
    </row>
    <row r="426" spans="2:14" ht="24">
      <c r="B426" s="29">
        <v>8110</v>
      </c>
      <c r="C426" s="30">
        <v>4394</v>
      </c>
      <c r="D426" s="30"/>
      <c r="E426" s="30"/>
      <c r="F426" s="30"/>
      <c r="G426" s="31" t="s">
        <v>241</v>
      </c>
      <c r="H426" s="32">
        <v>0</v>
      </c>
      <c r="I426" s="32">
        <v>0</v>
      </c>
      <c r="J426" s="32">
        <f t="shared" si="18"/>
        <v>0</v>
      </c>
      <c r="K426" s="32">
        <v>0</v>
      </c>
      <c r="L426" s="32">
        <v>0</v>
      </c>
      <c r="M426" s="32">
        <f t="shared" si="19"/>
        <v>0</v>
      </c>
      <c r="N426" s="33">
        <f t="shared" si="20"/>
        <v>0</v>
      </c>
    </row>
    <row r="427" spans="2:14" ht="24">
      <c r="B427" s="34">
        <v>8110</v>
      </c>
      <c r="C427" s="35">
        <v>4394</v>
      </c>
      <c r="D427" s="35">
        <v>1</v>
      </c>
      <c r="E427" s="35"/>
      <c r="F427" s="35"/>
      <c r="G427" s="36" t="s">
        <v>241</v>
      </c>
      <c r="H427" s="37">
        <v>0</v>
      </c>
      <c r="I427" s="37">
        <v>0</v>
      </c>
      <c r="J427" s="32">
        <f t="shared" si="18"/>
        <v>0</v>
      </c>
      <c r="K427" s="37">
        <v>0</v>
      </c>
      <c r="L427" s="37">
        <v>0</v>
      </c>
      <c r="M427" s="32">
        <f t="shared" si="19"/>
        <v>0</v>
      </c>
      <c r="N427" s="33">
        <f t="shared" si="20"/>
        <v>0</v>
      </c>
    </row>
    <row r="428" spans="2:14" ht="24">
      <c r="B428" s="34">
        <v>8110</v>
      </c>
      <c r="C428" s="35">
        <v>4394</v>
      </c>
      <c r="D428" s="35">
        <v>1</v>
      </c>
      <c r="E428" s="35">
        <v>1</v>
      </c>
      <c r="F428" s="35"/>
      <c r="G428" s="36" t="s">
        <v>241</v>
      </c>
      <c r="H428" s="37">
        <v>0</v>
      </c>
      <c r="I428" s="37">
        <v>0</v>
      </c>
      <c r="J428" s="32">
        <f t="shared" si="18"/>
        <v>0</v>
      </c>
      <c r="K428" s="37">
        <v>0</v>
      </c>
      <c r="L428" s="37">
        <v>0</v>
      </c>
      <c r="M428" s="32">
        <f t="shared" si="19"/>
        <v>0</v>
      </c>
      <c r="N428" s="33">
        <f t="shared" si="20"/>
        <v>0</v>
      </c>
    </row>
    <row r="429" spans="2:14" ht="24">
      <c r="B429" s="38">
        <v>8110</v>
      </c>
      <c r="C429" s="39">
        <v>4394</v>
      </c>
      <c r="D429" s="39">
        <v>1</v>
      </c>
      <c r="E429" s="39">
        <v>1</v>
      </c>
      <c r="F429" s="39">
        <v>1</v>
      </c>
      <c r="G429" s="40" t="s">
        <v>241</v>
      </c>
      <c r="H429" s="41">
        <v>0</v>
      </c>
      <c r="I429" s="41">
        <v>0</v>
      </c>
      <c r="J429" s="41">
        <f t="shared" si="18"/>
        <v>0</v>
      </c>
      <c r="K429" s="41">
        <v>0</v>
      </c>
      <c r="L429" s="41">
        <v>0</v>
      </c>
      <c r="M429" s="41">
        <f t="shared" si="19"/>
        <v>0</v>
      </c>
      <c r="N429" s="42">
        <f t="shared" si="20"/>
        <v>0</v>
      </c>
    </row>
    <row r="430" spans="2:14">
      <c r="B430" s="29">
        <v>8110</v>
      </c>
      <c r="C430" s="30">
        <v>4395</v>
      </c>
      <c r="D430" s="30"/>
      <c r="E430" s="30"/>
      <c r="F430" s="30"/>
      <c r="G430" s="31" t="s">
        <v>242</v>
      </c>
      <c r="H430" s="32">
        <v>0</v>
      </c>
      <c r="I430" s="32">
        <v>0</v>
      </c>
      <c r="J430" s="32">
        <f t="shared" si="18"/>
        <v>0</v>
      </c>
      <c r="K430" s="32">
        <v>0</v>
      </c>
      <c r="L430" s="32">
        <v>0</v>
      </c>
      <c r="M430" s="32">
        <f t="shared" si="19"/>
        <v>0</v>
      </c>
      <c r="N430" s="33">
        <f t="shared" si="20"/>
        <v>0</v>
      </c>
    </row>
    <row r="431" spans="2:14">
      <c r="B431" s="34">
        <v>8110</v>
      </c>
      <c r="C431" s="35">
        <v>4395</v>
      </c>
      <c r="D431" s="35">
        <v>1</v>
      </c>
      <c r="E431" s="35"/>
      <c r="F431" s="35"/>
      <c r="G431" s="36" t="s">
        <v>242</v>
      </c>
      <c r="H431" s="37">
        <v>0</v>
      </c>
      <c r="I431" s="37">
        <v>0</v>
      </c>
      <c r="J431" s="32">
        <f t="shared" si="18"/>
        <v>0</v>
      </c>
      <c r="K431" s="37">
        <v>0</v>
      </c>
      <c r="L431" s="37">
        <v>0</v>
      </c>
      <c r="M431" s="32">
        <f t="shared" si="19"/>
        <v>0</v>
      </c>
      <c r="N431" s="33">
        <f t="shared" si="20"/>
        <v>0</v>
      </c>
    </row>
    <row r="432" spans="2:14">
      <c r="B432" s="34">
        <v>8110</v>
      </c>
      <c r="C432" s="35">
        <v>4395</v>
      </c>
      <c r="D432" s="35">
        <v>1</v>
      </c>
      <c r="E432" s="35">
        <v>1</v>
      </c>
      <c r="F432" s="35"/>
      <c r="G432" s="36" t="s">
        <v>242</v>
      </c>
      <c r="H432" s="37">
        <v>0</v>
      </c>
      <c r="I432" s="37">
        <v>0</v>
      </c>
      <c r="J432" s="32">
        <f t="shared" si="18"/>
        <v>0</v>
      </c>
      <c r="K432" s="37">
        <v>0</v>
      </c>
      <c r="L432" s="37">
        <v>0</v>
      </c>
      <c r="M432" s="32">
        <f t="shared" si="19"/>
        <v>0</v>
      </c>
      <c r="N432" s="33">
        <f t="shared" si="20"/>
        <v>0</v>
      </c>
    </row>
    <row r="433" spans="2:14">
      <c r="B433" s="38">
        <v>8110</v>
      </c>
      <c r="C433" s="39">
        <v>4395</v>
      </c>
      <c r="D433" s="39">
        <v>1</v>
      </c>
      <c r="E433" s="39">
        <v>1</v>
      </c>
      <c r="F433" s="39">
        <v>1</v>
      </c>
      <c r="G433" s="40" t="s">
        <v>242</v>
      </c>
      <c r="H433" s="41">
        <v>0</v>
      </c>
      <c r="I433" s="41">
        <v>0</v>
      </c>
      <c r="J433" s="41">
        <f t="shared" si="18"/>
        <v>0</v>
      </c>
      <c r="K433" s="41">
        <v>0</v>
      </c>
      <c r="L433" s="41">
        <v>0</v>
      </c>
      <c r="M433" s="41">
        <f t="shared" si="19"/>
        <v>0</v>
      </c>
      <c r="N433" s="42">
        <f t="shared" si="20"/>
        <v>0</v>
      </c>
    </row>
    <row r="434" spans="2:14">
      <c r="B434" s="29">
        <v>8110</v>
      </c>
      <c r="C434" s="30">
        <v>4396</v>
      </c>
      <c r="D434" s="30"/>
      <c r="E434" s="30"/>
      <c r="F434" s="30"/>
      <c r="G434" s="31" t="s">
        <v>243</v>
      </c>
      <c r="H434" s="32">
        <v>0</v>
      </c>
      <c r="I434" s="32">
        <v>0</v>
      </c>
      <c r="J434" s="32">
        <f t="shared" si="18"/>
        <v>0</v>
      </c>
      <c r="K434" s="32">
        <v>0</v>
      </c>
      <c r="L434" s="32">
        <v>0</v>
      </c>
      <c r="M434" s="32">
        <f t="shared" si="19"/>
        <v>0</v>
      </c>
      <c r="N434" s="33">
        <f t="shared" si="20"/>
        <v>0</v>
      </c>
    </row>
    <row r="435" spans="2:14" ht="24">
      <c r="B435" s="34">
        <v>8110</v>
      </c>
      <c r="C435" s="35">
        <v>4396</v>
      </c>
      <c r="D435" s="35">
        <v>1</v>
      </c>
      <c r="E435" s="35"/>
      <c r="F435" s="35"/>
      <c r="G435" s="36" t="s">
        <v>243</v>
      </c>
      <c r="H435" s="37">
        <v>0</v>
      </c>
      <c r="I435" s="37">
        <v>0</v>
      </c>
      <c r="J435" s="32">
        <f t="shared" si="18"/>
        <v>0</v>
      </c>
      <c r="K435" s="37">
        <v>0</v>
      </c>
      <c r="L435" s="37">
        <v>0</v>
      </c>
      <c r="M435" s="32">
        <f t="shared" si="19"/>
        <v>0</v>
      </c>
      <c r="N435" s="33">
        <f t="shared" si="20"/>
        <v>0</v>
      </c>
    </row>
    <row r="436" spans="2:14" ht="24">
      <c r="B436" s="34">
        <v>8110</v>
      </c>
      <c r="C436" s="35">
        <v>4396</v>
      </c>
      <c r="D436" s="35">
        <v>1</v>
      </c>
      <c r="E436" s="35">
        <v>1</v>
      </c>
      <c r="F436" s="35"/>
      <c r="G436" s="36" t="s">
        <v>243</v>
      </c>
      <c r="H436" s="37">
        <v>0</v>
      </c>
      <c r="I436" s="37">
        <v>0</v>
      </c>
      <c r="J436" s="32">
        <f t="shared" si="18"/>
        <v>0</v>
      </c>
      <c r="K436" s="37">
        <v>0</v>
      </c>
      <c r="L436" s="37">
        <v>0</v>
      </c>
      <c r="M436" s="32">
        <f t="shared" si="19"/>
        <v>0</v>
      </c>
      <c r="N436" s="33">
        <f t="shared" si="20"/>
        <v>0</v>
      </c>
    </row>
    <row r="437" spans="2:14" ht="24">
      <c r="B437" s="38">
        <v>8110</v>
      </c>
      <c r="C437" s="39">
        <v>4396</v>
      </c>
      <c r="D437" s="39">
        <v>1</v>
      </c>
      <c r="E437" s="39">
        <v>1</v>
      </c>
      <c r="F437" s="39">
        <v>1</v>
      </c>
      <c r="G437" s="40" t="s">
        <v>243</v>
      </c>
      <c r="H437" s="41">
        <v>0</v>
      </c>
      <c r="I437" s="41">
        <v>0</v>
      </c>
      <c r="J437" s="41">
        <f t="shared" si="18"/>
        <v>0</v>
      </c>
      <c r="K437" s="41">
        <v>0</v>
      </c>
      <c r="L437" s="41">
        <v>0</v>
      </c>
      <c r="M437" s="41">
        <f t="shared" si="19"/>
        <v>0</v>
      </c>
      <c r="N437" s="42">
        <f t="shared" si="20"/>
        <v>0</v>
      </c>
    </row>
    <row r="438" spans="2:14" ht="24">
      <c r="B438" s="29">
        <v>8110</v>
      </c>
      <c r="C438" s="30">
        <v>4397</v>
      </c>
      <c r="D438" s="30"/>
      <c r="E438" s="30"/>
      <c r="F438" s="30"/>
      <c r="G438" s="31" t="s">
        <v>244</v>
      </c>
      <c r="H438" s="32">
        <v>0</v>
      </c>
      <c r="I438" s="32">
        <v>0</v>
      </c>
      <c r="J438" s="32">
        <f t="shared" si="18"/>
        <v>0</v>
      </c>
      <c r="K438" s="32">
        <v>0</v>
      </c>
      <c r="L438" s="32">
        <v>0</v>
      </c>
      <c r="M438" s="32">
        <f t="shared" si="19"/>
        <v>0</v>
      </c>
      <c r="N438" s="33">
        <f t="shared" si="20"/>
        <v>0</v>
      </c>
    </row>
    <row r="439" spans="2:14" ht="24">
      <c r="B439" s="34">
        <v>8110</v>
      </c>
      <c r="C439" s="35">
        <v>4397</v>
      </c>
      <c r="D439" s="35">
        <v>1</v>
      </c>
      <c r="E439" s="35"/>
      <c r="F439" s="35"/>
      <c r="G439" s="36" t="s">
        <v>244</v>
      </c>
      <c r="H439" s="37">
        <v>0</v>
      </c>
      <c r="I439" s="37">
        <v>0</v>
      </c>
      <c r="J439" s="32">
        <f t="shared" si="18"/>
        <v>0</v>
      </c>
      <c r="K439" s="37">
        <v>0</v>
      </c>
      <c r="L439" s="37">
        <v>0</v>
      </c>
      <c r="M439" s="32">
        <f t="shared" si="19"/>
        <v>0</v>
      </c>
      <c r="N439" s="33">
        <f t="shared" si="20"/>
        <v>0</v>
      </c>
    </row>
    <row r="440" spans="2:14" ht="24">
      <c r="B440" s="34">
        <v>8110</v>
      </c>
      <c r="C440" s="35">
        <v>4397</v>
      </c>
      <c r="D440" s="35">
        <v>1</v>
      </c>
      <c r="E440" s="35">
        <v>1</v>
      </c>
      <c r="F440" s="35"/>
      <c r="G440" s="36" t="s">
        <v>244</v>
      </c>
      <c r="H440" s="37">
        <v>0</v>
      </c>
      <c r="I440" s="37">
        <v>0</v>
      </c>
      <c r="J440" s="32">
        <f t="shared" si="18"/>
        <v>0</v>
      </c>
      <c r="K440" s="37">
        <v>0</v>
      </c>
      <c r="L440" s="37">
        <v>0</v>
      </c>
      <c r="M440" s="32">
        <f t="shared" si="19"/>
        <v>0</v>
      </c>
      <c r="N440" s="33">
        <f t="shared" si="20"/>
        <v>0</v>
      </c>
    </row>
    <row r="441" spans="2:14" ht="24">
      <c r="B441" s="38">
        <v>8110</v>
      </c>
      <c r="C441" s="39">
        <v>4397</v>
      </c>
      <c r="D441" s="39">
        <v>1</v>
      </c>
      <c r="E441" s="39">
        <v>1</v>
      </c>
      <c r="F441" s="39">
        <v>1</v>
      </c>
      <c r="G441" s="40" t="s">
        <v>244</v>
      </c>
      <c r="H441" s="41">
        <v>0</v>
      </c>
      <c r="I441" s="41">
        <v>0</v>
      </c>
      <c r="J441" s="41">
        <f t="shared" si="18"/>
        <v>0</v>
      </c>
      <c r="K441" s="41">
        <v>0</v>
      </c>
      <c r="L441" s="41">
        <v>0</v>
      </c>
      <c r="M441" s="41">
        <f t="shared" si="19"/>
        <v>0</v>
      </c>
      <c r="N441" s="42">
        <f t="shared" si="20"/>
        <v>0</v>
      </c>
    </row>
    <row r="442" spans="2:14">
      <c r="B442" s="29">
        <v>8110</v>
      </c>
      <c r="C442" s="30">
        <v>4399</v>
      </c>
      <c r="D442" s="30"/>
      <c r="E442" s="30"/>
      <c r="F442" s="30"/>
      <c r="G442" s="31" t="s">
        <v>237</v>
      </c>
      <c r="H442" s="32">
        <v>0</v>
      </c>
      <c r="I442" s="32">
        <v>0</v>
      </c>
      <c r="J442" s="32">
        <f t="shared" si="18"/>
        <v>0</v>
      </c>
      <c r="K442" s="32">
        <v>0</v>
      </c>
      <c r="L442" s="32">
        <v>0</v>
      </c>
      <c r="M442" s="32">
        <f t="shared" si="19"/>
        <v>0</v>
      </c>
      <c r="N442" s="33">
        <f t="shared" si="20"/>
        <v>0</v>
      </c>
    </row>
    <row r="443" spans="2:14">
      <c r="B443" s="34">
        <v>8110</v>
      </c>
      <c r="C443" s="35">
        <v>4399</v>
      </c>
      <c r="D443" s="35">
        <v>1</v>
      </c>
      <c r="E443" s="35"/>
      <c r="F443" s="35"/>
      <c r="G443" s="36" t="s">
        <v>237</v>
      </c>
      <c r="H443" s="37">
        <v>0</v>
      </c>
      <c r="I443" s="37">
        <v>0</v>
      </c>
      <c r="J443" s="32">
        <f t="shared" si="18"/>
        <v>0</v>
      </c>
      <c r="K443" s="37">
        <v>0</v>
      </c>
      <c r="L443" s="37">
        <v>0</v>
      </c>
      <c r="M443" s="32">
        <f t="shared" si="19"/>
        <v>0</v>
      </c>
      <c r="N443" s="33">
        <f t="shared" si="20"/>
        <v>0</v>
      </c>
    </row>
    <row r="444" spans="2:14">
      <c r="B444" s="34">
        <v>8110</v>
      </c>
      <c r="C444" s="35">
        <v>4399</v>
      </c>
      <c r="D444" s="35">
        <v>1</v>
      </c>
      <c r="E444" s="35">
        <v>1</v>
      </c>
      <c r="F444" s="35"/>
      <c r="G444" s="36" t="s">
        <v>237</v>
      </c>
      <c r="H444" s="37">
        <v>0</v>
      </c>
      <c r="I444" s="37">
        <v>0</v>
      </c>
      <c r="J444" s="32">
        <f t="shared" si="18"/>
        <v>0</v>
      </c>
      <c r="K444" s="37">
        <v>0</v>
      </c>
      <c r="L444" s="37">
        <v>0</v>
      </c>
      <c r="M444" s="32">
        <f t="shared" si="19"/>
        <v>0</v>
      </c>
      <c r="N444" s="33">
        <f t="shared" si="20"/>
        <v>0</v>
      </c>
    </row>
    <row r="445" spans="2:14">
      <c r="B445" s="38">
        <v>8110</v>
      </c>
      <c r="C445" s="39">
        <v>4399</v>
      </c>
      <c r="D445" s="39">
        <v>1</v>
      </c>
      <c r="E445" s="39">
        <v>1</v>
      </c>
      <c r="F445" s="39">
        <v>1</v>
      </c>
      <c r="G445" s="40" t="s">
        <v>245</v>
      </c>
      <c r="H445" s="41">
        <v>0</v>
      </c>
      <c r="I445" s="41">
        <v>0</v>
      </c>
      <c r="J445" s="41">
        <f t="shared" si="18"/>
        <v>0</v>
      </c>
      <c r="K445" s="41">
        <v>0</v>
      </c>
      <c r="L445" s="41">
        <v>0</v>
      </c>
      <c r="M445" s="41">
        <f t="shared" si="19"/>
        <v>0</v>
      </c>
      <c r="N445" s="42">
        <f t="shared" si="20"/>
        <v>0</v>
      </c>
    </row>
    <row r="446" spans="2:14">
      <c r="B446" s="38">
        <v>8110</v>
      </c>
      <c r="C446" s="39">
        <v>4399</v>
      </c>
      <c r="D446" s="39">
        <v>1</v>
      </c>
      <c r="E446" s="39">
        <v>1</v>
      </c>
      <c r="F446" s="39">
        <v>2</v>
      </c>
      <c r="G446" s="40" t="s">
        <v>246</v>
      </c>
      <c r="H446" s="41">
        <v>0</v>
      </c>
      <c r="I446" s="41">
        <v>0</v>
      </c>
      <c r="J446" s="41">
        <f t="shared" si="18"/>
        <v>0</v>
      </c>
      <c r="K446" s="41">
        <v>0</v>
      </c>
      <c r="L446" s="41">
        <v>0</v>
      </c>
      <c r="M446" s="41">
        <f t="shared" si="19"/>
        <v>0</v>
      </c>
      <c r="N446" s="42">
        <f t="shared" si="20"/>
        <v>0</v>
      </c>
    </row>
    <row r="447" spans="2:14">
      <c r="B447" s="38">
        <v>8110</v>
      </c>
      <c r="C447" s="39">
        <v>4399</v>
      </c>
      <c r="D447" s="39">
        <v>1</v>
      </c>
      <c r="E447" s="39">
        <v>1</v>
      </c>
      <c r="F447" s="39">
        <v>3</v>
      </c>
      <c r="G447" s="40" t="s">
        <v>247</v>
      </c>
      <c r="H447" s="41">
        <v>0</v>
      </c>
      <c r="I447" s="41">
        <v>0</v>
      </c>
      <c r="J447" s="41">
        <f t="shared" si="18"/>
        <v>0</v>
      </c>
      <c r="K447" s="41">
        <v>0</v>
      </c>
      <c r="L447" s="41">
        <v>0</v>
      </c>
      <c r="M447" s="41">
        <f t="shared" si="19"/>
        <v>0</v>
      </c>
      <c r="N447" s="42">
        <f t="shared" si="20"/>
        <v>0</v>
      </c>
    </row>
    <row r="448" spans="2:14">
      <c r="B448" s="38">
        <v>8110</v>
      </c>
      <c r="C448" s="39">
        <v>4399</v>
      </c>
      <c r="D448" s="39">
        <v>1</v>
      </c>
      <c r="E448" s="39">
        <v>1</v>
      </c>
      <c r="F448" s="39">
        <v>4</v>
      </c>
      <c r="G448" s="40" t="s">
        <v>248</v>
      </c>
      <c r="H448" s="41">
        <v>0</v>
      </c>
      <c r="I448" s="41">
        <v>0</v>
      </c>
      <c r="J448" s="41">
        <f t="shared" si="18"/>
        <v>0</v>
      </c>
      <c r="K448" s="41">
        <v>0</v>
      </c>
      <c r="L448" s="41">
        <v>0</v>
      </c>
      <c r="M448" s="41">
        <f t="shared" si="19"/>
        <v>0</v>
      </c>
      <c r="N448" s="42">
        <f t="shared" si="20"/>
        <v>0</v>
      </c>
    </row>
    <row r="449" spans="2:14">
      <c r="B449" s="38">
        <v>8110</v>
      </c>
      <c r="C449" s="39">
        <v>4399</v>
      </c>
      <c r="D449" s="39">
        <v>1</v>
      </c>
      <c r="E449" s="39">
        <v>1</v>
      </c>
      <c r="F449" s="39">
        <v>5</v>
      </c>
      <c r="G449" s="40" t="s">
        <v>249</v>
      </c>
      <c r="H449" s="41">
        <v>0</v>
      </c>
      <c r="I449" s="41">
        <v>0</v>
      </c>
      <c r="J449" s="41">
        <f t="shared" si="18"/>
        <v>0</v>
      </c>
      <c r="K449" s="41">
        <v>0</v>
      </c>
      <c r="L449" s="41">
        <v>0</v>
      </c>
      <c r="M449" s="41">
        <f t="shared" si="19"/>
        <v>0</v>
      </c>
      <c r="N449" s="42">
        <f t="shared" si="20"/>
        <v>0</v>
      </c>
    </row>
    <row r="450" spans="2:14" ht="24">
      <c r="B450" s="38">
        <v>8110</v>
      </c>
      <c r="C450" s="39">
        <v>4399</v>
      </c>
      <c r="D450" s="39">
        <v>1</v>
      </c>
      <c r="E450" s="39">
        <v>1</v>
      </c>
      <c r="F450" s="39">
        <v>6</v>
      </c>
      <c r="G450" s="40" t="s">
        <v>250</v>
      </c>
      <c r="H450" s="41">
        <v>0</v>
      </c>
      <c r="I450" s="41">
        <v>0</v>
      </c>
      <c r="J450" s="41">
        <f t="shared" si="18"/>
        <v>0</v>
      </c>
      <c r="K450" s="41">
        <v>0</v>
      </c>
      <c r="L450" s="41">
        <v>0</v>
      </c>
      <c r="M450" s="41">
        <f t="shared" si="19"/>
        <v>0</v>
      </c>
      <c r="N450" s="42">
        <f t="shared" si="20"/>
        <v>0</v>
      </c>
    </row>
    <row r="451" spans="2:14">
      <c r="B451" s="38">
        <v>8110</v>
      </c>
      <c r="C451" s="39">
        <v>4399</v>
      </c>
      <c r="D451" s="39">
        <v>1</v>
      </c>
      <c r="E451" s="39">
        <v>1</v>
      </c>
      <c r="F451" s="39">
        <v>7</v>
      </c>
      <c r="G451" s="40" t="s">
        <v>251</v>
      </c>
      <c r="H451" s="41">
        <v>0</v>
      </c>
      <c r="I451" s="41">
        <v>0</v>
      </c>
      <c r="J451" s="41">
        <f t="shared" si="18"/>
        <v>0</v>
      </c>
      <c r="K451" s="41">
        <v>0</v>
      </c>
      <c r="L451" s="41">
        <v>0</v>
      </c>
      <c r="M451" s="41">
        <f t="shared" si="19"/>
        <v>0</v>
      </c>
      <c r="N451" s="42">
        <f t="shared" si="20"/>
        <v>0</v>
      </c>
    </row>
    <row r="452" spans="2:14" ht="15.75" thickBot="1">
      <c r="B452" s="44">
        <v>8110</v>
      </c>
      <c r="C452" s="45">
        <v>4399</v>
      </c>
      <c r="D452" s="45">
        <v>1</v>
      </c>
      <c r="E452" s="45">
        <v>1</v>
      </c>
      <c r="F452" s="45">
        <v>8</v>
      </c>
      <c r="G452" s="46" t="s">
        <v>252</v>
      </c>
      <c r="H452" s="47">
        <v>0</v>
      </c>
      <c r="I452" s="47">
        <v>0</v>
      </c>
      <c r="J452" s="47">
        <f t="shared" si="18"/>
        <v>0</v>
      </c>
      <c r="K452" s="47">
        <v>0</v>
      </c>
      <c r="L452" s="47">
        <v>0</v>
      </c>
      <c r="M452" s="47">
        <f t="shared" si="19"/>
        <v>0</v>
      </c>
      <c r="N452" s="48">
        <f t="shared" si="20"/>
        <v>0</v>
      </c>
    </row>
    <row r="453" spans="2:14" ht="17.25" thickTop="1" thickBot="1">
      <c r="B453" s="17" t="s">
        <v>253</v>
      </c>
      <c r="C453" s="18"/>
      <c r="D453" s="18"/>
      <c r="E453" s="19"/>
      <c r="F453" s="19"/>
      <c r="G453" s="20"/>
      <c r="H453" s="21">
        <f>H11</f>
        <v>6490017</v>
      </c>
      <c r="I453" s="21">
        <f t="shared" ref="I453:N453" si="21">I11</f>
        <v>0</v>
      </c>
      <c r="J453" s="21">
        <f t="shared" si="21"/>
        <v>6490017</v>
      </c>
      <c r="K453" s="21">
        <f t="shared" si="21"/>
        <v>0</v>
      </c>
      <c r="L453" s="21">
        <f t="shared" si="21"/>
        <v>5759957.8499999996</v>
      </c>
      <c r="M453" s="21">
        <f t="shared" si="21"/>
        <v>88.751044103582473</v>
      </c>
      <c r="N453" s="21">
        <f t="shared" si="21"/>
        <v>-730059.15000000037</v>
      </c>
    </row>
    <row r="454" spans="2:14" ht="15.75" thickTop="1">
      <c r="B454" s="11"/>
      <c r="C454" s="11"/>
      <c r="D454" s="11"/>
      <c r="E454" s="22"/>
      <c r="F454" s="22"/>
      <c r="G454" s="23"/>
      <c r="H454" s="24"/>
      <c r="I454" s="24"/>
      <c r="J454" s="24"/>
      <c r="K454" s="24"/>
      <c r="L454" s="25"/>
      <c r="M454" s="24"/>
      <c r="N454" s="24"/>
    </row>
    <row r="455" spans="2:14">
      <c r="B455" s="11"/>
      <c r="C455" s="11"/>
      <c r="D455" s="11"/>
      <c r="E455" s="22"/>
      <c r="F455" s="22"/>
      <c r="G455" s="23"/>
      <c r="H455" s="24"/>
      <c r="I455" s="24"/>
      <c r="J455" s="24"/>
      <c r="K455" s="24"/>
      <c r="L455" s="25"/>
      <c r="M455" s="24"/>
      <c r="N455" s="24"/>
    </row>
    <row r="456" spans="2:14">
      <c r="B456" s="11"/>
      <c r="C456" s="11"/>
      <c r="D456" s="11"/>
      <c r="E456" s="486" t="s">
        <v>254</v>
      </c>
      <c r="F456" s="486"/>
      <c r="G456" s="486"/>
      <c r="H456" s="486"/>
      <c r="I456" s="486"/>
      <c r="J456" s="486"/>
      <c r="K456" s="486"/>
      <c r="L456" s="486"/>
      <c r="M456" s="486"/>
      <c r="N456" s="486"/>
    </row>
    <row r="457" spans="2:14">
      <c r="B457" s="11"/>
      <c r="C457" s="11"/>
      <c r="D457" s="11"/>
      <c r="E457" s="26"/>
      <c r="F457" s="26"/>
      <c r="G457" s="27"/>
      <c r="H457" s="28"/>
      <c r="I457" s="28"/>
      <c r="J457" s="28"/>
      <c r="K457" s="28"/>
      <c r="L457" s="28"/>
      <c r="M457" s="28"/>
      <c r="N457" s="28"/>
    </row>
    <row r="458" spans="2:14">
      <c r="B458" s="11"/>
      <c r="C458" s="11"/>
      <c r="D458" s="11"/>
      <c r="E458" s="26"/>
      <c r="F458" s="26"/>
      <c r="G458" s="27"/>
      <c r="H458" s="28"/>
      <c r="I458" s="28"/>
      <c r="J458" s="28"/>
      <c r="K458" s="28"/>
      <c r="L458" s="28"/>
      <c r="M458" s="28"/>
      <c r="N458" s="28"/>
    </row>
  </sheetData>
  <mergeCells count="15">
    <mergeCell ref="E456:N456"/>
    <mergeCell ref="B2:N2"/>
    <mergeCell ref="B3:N3"/>
    <mergeCell ref="B5:H5"/>
    <mergeCell ref="C6:N6"/>
    <mergeCell ref="B8:F10"/>
    <mergeCell ref="G8:G10"/>
    <mergeCell ref="H8:L8"/>
    <mergeCell ref="M8:M10"/>
    <mergeCell ref="N8:N10"/>
    <mergeCell ref="H9:H10"/>
    <mergeCell ref="I9:I10"/>
    <mergeCell ref="J9:J10"/>
    <mergeCell ref="K9:K10"/>
    <mergeCell ref="L9:L10"/>
  </mergeCells>
  <pageMargins left="0.7" right="0.7" top="0.75" bottom="0.75" header="0.3" footer="0.3"/>
  <pageSetup scale="49" orientation="portrait" horizontalDpi="0" verticalDpi="0" r:id="rId1"/>
  <rowBreaks count="3" manualBreakCount="3">
    <brk id="50" max="16383" man="1"/>
    <brk id="379" max="13" man="1"/>
    <brk id="424" max="1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48"/>
  <sheetViews>
    <sheetView view="pageBreakPreview" topLeftCell="A14" zoomScale="60" zoomScaleNormal="100" workbookViewId="0">
      <selection activeCell="N45" sqref="N45"/>
    </sheetView>
  </sheetViews>
  <sheetFormatPr baseColWidth="10" defaultRowHeight="15"/>
  <cols>
    <col min="1" max="1" width="2.85546875" customWidth="1"/>
  </cols>
  <sheetData>
    <row r="1" spans="2:14" ht="12" customHeight="1" thickBot="1"/>
    <row r="2" spans="2:14" ht="18.75" thickTop="1">
      <c r="B2" s="673" t="s">
        <v>1590</v>
      </c>
      <c r="C2" s="674"/>
      <c r="D2" s="674"/>
      <c r="E2" s="675"/>
      <c r="F2" s="675"/>
      <c r="G2" s="675"/>
      <c r="H2" s="675"/>
      <c r="I2" s="675"/>
      <c r="J2" s="675"/>
      <c r="K2" s="675"/>
      <c r="L2" s="675"/>
      <c r="M2" s="675"/>
      <c r="N2" s="676"/>
    </row>
    <row r="3" spans="2:14" ht="18">
      <c r="B3" s="334"/>
      <c r="C3" s="335"/>
      <c r="D3" s="335"/>
      <c r="E3" s="335"/>
      <c r="F3" s="335"/>
      <c r="G3" s="335"/>
      <c r="H3" s="335"/>
      <c r="I3" s="335"/>
      <c r="J3" s="336"/>
      <c r="K3" s="336"/>
      <c r="L3" s="336"/>
      <c r="M3" s="336"/>
      <c r="N3" s="337"/>
    </row>
    <row r="4" spans="2:14" ht="18">
      <c r="B4" s="334"/>
      <c r="C4" s="335"/>
      <c r="D4" s="338" t="s">
        <v>1591</v>
      </c>
      <c r="E4" s="339" t="s">
        <v>1592</v>
      </c>
      <c r="F4" s="340"/>
      <c r="G4" s="341"/>
      <c r="H4" s="342" t="s">
        <v>1593</v>
      </c>
      <c r="I4" s="341"/>
      <c r="J4" s="343"/>
      <c r="K4" s="336"/>
      <c r="L4" s="336"/>
      <c r="M4" s="336"/>
      <c r="N4" s="337"/>
    </row>
    <row r="5" spans="2:14" ht="18">
      <c r="B5" s="334"/>
      <c r="C5" s="335"/>
      <c r="D5" s="338" t="s">
        <v>1594</v>
      </c>
      <c r="E5" s="339" t="s">
        <v>1595</v>
      </c>
      <c r="F5" s="340"/>
      <c r="H5" s="342" t="s">
        <v>1596</v>
      </c>
      <c r="I5" s="341"/>
      <c r="J5" s="344"/>
      <c r="K5" s="336"/>
      <c r="L5" s="336"/>
      <c r="M5" s="336"/>
      <c r="N5" s="337"/>
    </row>
    <row r="6" spans="2:14" ht="18">
      <c r="B6" s="334"/>
      <c r="C6" s="335"/>
      <c r="D6" s="335"/>
      <c r="E6" s="345"/>
      <c r="F6" s="340"/>
      <c r="G6" s="340" t="s">
        <v>1597</v>
      </c>
      <c r="H6" s="342" t="s">
        <v>1598</v>
      </c>
      <c r="I6" s="341"/>
      <c r="J6" s="344"/>
      <c r="K6" s="336"/>
      <c r="L6" s="336"/>
      <c r="M6" s="336"/>
      <c r="N6" s="337"/>
    </row>
    <row r="7" spans="2:14" ht="18">
      <c r="B7" s="334"/>
      <c r="C7" s="335"/>
      <c r="D7" s="335"/>
      <c r="E7" s="345"/>
      <c r="F7" s="340"/>
      <c r="G7" s="341"/>
      <c r="H7" s="342" t="s">
        <v>1599</v>
      </c>
      <c r="I7" s="341"/>
      <c r="J7" s="344"/>
      <c r="K7" s="336"/>
      <c r="L7" s="336"/>
      <c r="M7" s="336"/>
      <c r="N7" s="337"/>
    </row>
    <row r="8" spans="2:14" ht="18">
      <c r="B8" s="334"/>
      <c r="C8" s="335"/>
      <c r="D8" s="335"/>
      <c r="E8" s="345"/>
      <c r="F8" s="340"/>
      <c r="G8" s="341"/>
      <c r="H8" s="342" t="s">
        <v>1600</v>
      </c>
      <c r="I8" s="341"/>
      <c r="J8" s="344"/>
      <c r="K8" s="336"/>
      <c r="L8" s="336"/>
      <c r="M8" s="336"/>
      <c r="N8" s="337"/>
    </row>
    <row r="9" spans="2:14">
      <c r="B9" s="677"/>
      <c r="C9" s="678"/>
      <c r="D9" s="678"/>
      <c r="E9" s="678"/>
      <c r="F9" s="346"/>
      <c r="G9" s="338"/>
      <c r="H9" s="338"/>
      <c r="I9" s="338"/>
      <c r="J9" s="338"/>
      <c r="K9" s="347"/>
      <c r="L9" s="338"/>
      <c r="M9" s="338"/>
      <c r="N9" s="348" t="s">
        <v>1622</v>
      </c>
    </row>
    <row r="10" spans="2:14" ht="15.75" thickBot="1">
      <c r="B10" s="349"/>
      <c r="C10" s="350"/>
      <c r="D10" s="350"/>
      <c r="E10" s="350"/>
      <c r="F10" s="350"/>
      <c r="G10" s="350"/>
      <c r="H10" s="350"/>
      <c r="I10" s="350"/>
      <c r="J10" s="351"/>
      <c r="K10" s="351"/>
      <c r="L10" s="351"/>
      <c r="M10" s="351"/>
      <c r="N10" s="352"/>
    </row>
    <row r="11" spans="2:14" ht="16.5" thickTop="1" thickBot="1">
      <c r="B11" s="353"/>
      <c r="C11" s="353"/>
      <c r="D11" s="353"/>
      <c r="E11" s="353"/>
      <c r="F11" s="353"/>
      <c r="G11" s="353"/>
      <c r="H11" s="353"/>
      <c r="I11" s="353"/>
      <c r="J11" s="354"/>
      <c r="K11" s="354"/>
      <c r="L11" s="354"/>
      <c r="M11" s="354"/>
      <c r="N11" s="353"/>
    </row>
    <row r="12" spans="2:14" ht="27" thickTop="1">
      <c r="B12" s="679" t="s">
        <v>1601</v>
      </c>
      <c r="C12" s="355" t="s">
        <v>1602</v>
      </c>
      <c r="D12" s="355" t="s">
        <v>1603</v>
      </c>
      <c r="E12" s="681" t="s">
        <v>1604</v>
      </c>
      <c r="F12" s="683" t="s">
        <v>1605</v>
      </c>
      <c r="G12" s="683"/>
      <c r="H12" s="683"/>
      <c r="I12" s="681" t="s">
        <v>1606</v>
      </c>
      <c r="J12" s="681" t="s">
        <v>1607</v>
      </c>
      <c r="K12" s="684" t="s">
        <v>1608</v>
      </c>
      <c r="L12" s="685"/>
      <c r="M12" s="681" t="s">
        <v>1609</v>
      </c>
      <c r="N12" s="686" t="s">
        <v>1610</v>
      </c>
    </row>
    <row r="13" spans="2:14" ht="64.5" thickBot="1">
      <c r="B13" s="680"/>
      <c r="C13" s="356" t="s">
        <v>1611</v>
      </c>
      <c r="D13" s="356" t="s">
        <v>1612</v>
      </c>
      <c r="E13" s="682"/>
      <c r="F13" s="357" t="s">
        <v>1613</v>
      </c>
      <c r="G13" s="357" t="s">
        <v>1614</v>
      </c>
      <c r="H13" s="357" t="s">
        <v>1615</v>
      </c>
      <c r="I13" s="682"/>
      <c r="J13" s="682"/>
      <c r="K13" s="358" t="s">
        <v>1616</v>
      </c>
      <c r="L13" s="358" t="s">
        <v>1617</v>
      </c>
      <c r="M13" s="682"/>
      <c r="N13" s="687"/>
    </row>
    <row r="14" spans="2:14" ht="16.5" thickTop="1" thickBot="1"/>
    <row r="15" spans="2:14" ht="15.75" thickTop="1">
      <c r="B15" s="359"/>
      <c r="C15" s="360"/>
      <c r="D15" s="360"/>
      <c r="E15" s="361"/>
      <c r="F15" s="361"/>
      <c r="G15" s="361"/>
      <c r="H15" s="361"/>
      <c r="I15" s="361"/>
      <c r="J15" s="361"/>
      <c r="K15" s="362"/>
      <c r="L15" s="362"/>
      <c r="M15" s="361"/>
      <c r="N15" s="363"/>
    </row>
    <row r="16" spans="2:14">
      <c r="B16" s="364"/>
      <c r="C16" s="365"/>
      <c r="D16" s="365"/>
      <c r="E16" s="366"/>
      <c r="F16" s="366"/>
      <c r="G16" s="366"/>
      <c r="H16" s="366"/>
      <c r="I16" s="366"/>
      <c r="J16" s="366"/>
      <c r="K16" s="367"/>
      <c r="L16" s="367"/>
      <c r="M16" s="366"/>
      <c r="N16" s="368"/>
    </row>
    <row r="17" spans="2:14">
      <c r="B17" s="364"/>
      <c r="C17" s="365"/>
      <c r="D17" s="365"/>
      <c r="E17" s="366"/>
      <c r="F17" s="366"/>
      <c r="G17" s="366"/>
      <c r="H17" s="366"/>
      <c r="I17" s="366"/>
      <c r="J17" s="366"/>
      <c r="K17" s="367"/>
      <c r="L17" s="367"/>
      <c r="M17" s="366"/>
      <c r="N17" s="368"/>
    </row>
    <row r="18" spans="2:14">
      <c r="B18" s="364"/>
      <c r="C18" s="365"/>
      <c r="D18" s="365"/>
      <c r="E18" s="366"/>
      <c r="F18" s="366"/>
      <c r="G18" s="366"/>
      <c r="H18" s="366"/>
      <c r="I18" s="366"/>
      <c r="J18" s="366"/>
      <c r="K18" s="367"/>
      <c r="L18" s="367"/>
      <c r="M18" s="366"/>
      <c r="N18" s="368"/>
    </row>
    <row r="19" spans="2:14">
      <c r="B19" s="364"/>
      <c r="C19" s="365"/>
      <c r="D19" s="365"/>
      <c r="E19" s="366"/>
      <c r="F19" s="366"/>
      <c r="G19" s="366"/>
      <c r="H19" s="366"/>
      <c r="I19" s="366"/>
      <c r="J19" s="366"/>
      <c r="K19" s="367"/>
      <c r="L19" s="367"/>
      <c r="M19" s="366"/>
      <c r="N19" s="368"/>
    </row>
    <row r="20" spans="2:14">
      <c r="B20" s="364"/>
      <c r="C20" s="365"/>
      <c r="D20" s="365"/>
      <c r="E20" s="366"/>
      <c r="F20" s="366"/>
      <c r="G20" s="366"/>
      <c r="H20" s="366"/>
      <c r="I20" s="366"/>
      <c r="J20" s="366"/>
      <c r="K20" s="367"/>
      <c r="L20" s="367"/>
      <c r="M20" s="366"/>
      <c r="N20" s="368"/>
    </row>
    <row r="21" spans="2:14">
      <c r="B21" s="364"/>
      <c r="C21" s="365"/>
      <c r="D21" s="365"/>
      <c r="E21" s="366"/>
      <c r="F21" s="366"/>
      <c r="G21" s="366"/>
      <c r="H21" s="366"/>
      <c r="I21" s="366"/>
      <c r="J21" s="366"/>
      <c r="K21" s="367"/>
      <c r="L21" s="367"/>
      <c r="M21" s="366"/>
      <c r="N21" s="368"/>
    </row>
    <row r="22" spans="2:14">
      <c r="B22" s="364"/>
      <c r="C22" s="365"/>
      <c r="D22" s="365"/>
      <c r="E22" s="366"/>
      <c r="F22" s="366"/>
      <c r="G22" s="366"/>
      <c r="H22" s="366"/>
      <c r="I22" s="366"/>
      <c r="J22" s="366"/>
      <c r="K22" s="367"/>
      <c r="L22" s="367"/>
      <c r="M22" s="366"/>
      <c r="N22" s="368"/>
    </row>
    <row r="23" spans="2:14">
      <c r="B23" s="364"/>
      <c r="C23" s="365"/>
      <c r="D23" s="365"/>
      <c r="E23" s="366"/>
      <c r="F23" s="366"/>
      <c r="G23" s="366"/>
      <c r="H23" s="366"/>
      <c r="I23" s="366"/>
      <c r="J23" s="366"/>
      <c r="K23" s="367"/>
      <c r="L23" s="367"/>
      <c r="M23" s="366"/>
      <c r="N23" s="368"/>
    </row>
    <row r="24" spans="2:14">
      <c r="B24" s="364"/>
      <c r="C24" s="365"/>
      <c r="D24" s="365"/>
      <c r="E24" s="366"/>
      <c r="F24" s="366"/>
      <c r="G24" s="366"/>
      <c r="H24" s="366"/>
      <c r="I24" s="366"/>
      <c r="J24" s="366"/>
      <c r="K24" s="367"/>
      <c r="L24" s="367"/>
      <c r="M24" s="366"/>
      <c r="N24" s="368"/>
    </row>
    <row r="25" spans="2:14">
      <c r="B25" s="364"/>
      <c r="C25" s="365"/>
      <c r="D25" s="365"/>
      <c r="E25" s="366"/>
      <c r="F25" s="366"/>
      <c r="G25" s="366"/>
      <c r="H25" s="366"/>
      <c r="I25" s="366"/>
      <c r="J25" s="366"/>
      <c r="K25" s="367"/>
      <c r="L25" s="367"/>
      <c r="M25" s="366"/>
      <c r="N25" s="368"/>
    </row>
    <row r="26" spans="2:14">
      <c r="B26" s="364"/>
      <c r="C26" s="365"/>
      <c r="D26" s="365"/>
      <c r="E26" s="366"/>
      <c r="F26" s="366"/>
      <c r="G26" s="366"/>
      <c r="H26" s="366"/>
      <c r="I26" s="366"/>
      <c r="J26" s="366"/>
      <c r="K26" s="367"/>
      <c r="L26" s="367"/>
      <c r="M26" s="366"/>
      <c r="N26" s="368"/>
    </row>
    <row r="27" spans="2:14">
      <c r="B27" s="364"/>
      <c r="C27" s="365"/>
      <c r="D27" s="365"/>
      <c r="E27" s="366"/>
      <c r="F27" s="366"/>
      <c r="G27" s="366"/>
      <c r="H27" s="366"/>
      <c r="I27" s="366"/>
      <c r="J27" s="366"/>
      <c r="K27" s="367"/>
      <c r="L27" s="367"/>
      <c r="M27" s="366"/>
      <c r="N27" s="368"/>
    </row>
    <row r="28" spans="2:14">
      <c r="B28" s="364"/>
      <c r="C28" s="365"/>
      <c r="D28" s="365"/>
      <c r="E28" s="366"/>
      <c r="F28" s="366"/>
      <c r="G28" s="366"/>
      <c r="H28" s="366"/>
      <c r="I28" s="366"/>
      <c r="J28" s="366"/>
      <c r="K28" s="367"/>
      <c r="L28" s="367"/>
      <c r="M28" s="366"/>
      <c r="N28" s="368"/>
    </row>
    <row r="29" spans="2:14">
      <c r="B29" s="364"/>
      <c r="C29" s="365"/>
      <c r="D29" s="365"/>
      <c r="E29" s="366"/>
      <c r="F29" s="366"/>
      <c r="G29" s="366"/>
      <c r="H29" s="366"/>
      <c r="I29" s="366"/>
      <c r="J29" s="366"/>
      <c r="K29" s="367"/>
      <c r="L29" s="367"/>
      <c r="M29" s="366"/>
      <c r="N29" s="368"/>
    </row>
    <row r="30" spans="2:14">
      <c r="B30" s="364"/>
      <c r="C30" s="365"/>
      <c r="D30" s="365"/>
      <c r="E30" s="366"/>
      <c r="F30" s="366"/>
      <c r="G30" s="366"/>
      <c r="H30" s="366"/>
      <c r="I30" s="366"/>
      <c r="J30" s="366"/>
      <c r="K30" s="367"/>
      <c r="L30" s="367"/>
      <c r="M30" s="366"/>
      <c r="N30" s="368"/>
    </row>
    <row r="31" spans="2:14">
      <c r="B31" s="364"/>
      <c r="C31" s="365"/>
      <c r="D31" s="365"/>
      <c r="E31" s="366"/>
      <c r="F31" s="366"/>
      <c r="G31" s="366"/>
      <c r="H31" s="366"/>
      <c r="I31" s="366"/>
      <c r="J31" s="366"/>
      <c r="K31" s="367"/>
      <c r="L31" s="367"/>
      <c r="M31" s="366"/>
      <c r="N31" s="368"/>
    </row>
    <row r="32" spans="2:14">
      <c r="B32" s="364"/>
      <c r="C32" s="365"/>
      <c r="D32" s="365"/>
      <c r="E32" s="366"/>
      <c r="F32" s="366"/>
      <c r="G32" s="366"/>
      <c r="H32" s="366"/>
      <c r="I32" s="366"/>
      <c r="J32" s="366"/>
      <c r="K32" s="367"/>
      <c r="L32" s="367"/>
      <c r="M32" s="366"/>
      <c r="N32" s="368"/>
    </row>
    <row r="33" spans="2:14">
      <c r="B33" s="364"/>
      <c r="C33" s="365"/>
      <c r="D33" s="365"/>
      <c r="E33" s="366"/>
      <c r="F33" s="366"/>
      <c r="G33" s="366"/>
      <c r="H33" s="366"/>
      <c r="I33" s="366"/>
      <c r="J33" s="366"/>
      <c r="K33" s="367"/>
      <c r="L33" s="367"/>
      <c r="M33" s="366"/>
      <c r="N33" s="368"/>
    </row>
    <row r="34" spans="2:14">
      <c r="B34" s="364"/>
      <c r="C34" s="365"/>
      <c r="D34" s="365"/>
      <c r="E34" s="366"/>
      <c r="F34" s="366"/>
      <c r="G34" s="366"/>
      <c r="H34" s="366"/>
      <c r="I34" s="366"/>
      <c r="J34" s="366"/>
      <c r="K34" s="367"/>
      <c r="L34" s="367"/>
      <c r="M34" s="366"/>
      <c r="N34" s="368"/>
    </row>
    <row r="35" spans="2:14">
      <c r="B35" s="364"/>
      <c r="C35" s="365"/>
      <c r="D35" s="365"/>
      <c r="E35" s="366"/>
      <c r="F35" s="366"/>
      <c r="G35" s="366"/>
      <c r="H35" s="366"/>
      <c r="I35" s="366"/>
      <c r="J35" s="366"/>
      <c r="K35" s="367"/>
      <c r="L35" s="367"/>
      <c r="M35" s="366"/>
      <c r="N35" s="368"/>
    </row>
    <row r="36" spans="2:14">
      <c r="B36" s="364"/>
      <c r="C36" s="365"/>
      <c r="D36" s="365"/>
      <c r="E36" s="366"/>
      <c r="F36" s="366"/>
      <c r="G36" s="366"/>
      <c r="H36" s="366"/>
      <c r="I36" s="366"/>
      <c r="J36" s="366"/>
      <c r="K36" s="367"/>
      <c r="L36" s="367"/>
      <c r="M36" s="366"/>
      <c r="N36" s="368"/>
    </row>
    <row r="37" spans="2:14" ht="15.75" thickBot="1">
      <c r="B37" s="369"/>
      <c r="C37" s="370"/>
      <c r="D37" s="370"/>
      <c r="E37" s="371"/>
      <c r="F37" s="371"/>
      <c r="G37" s="371"/>
      <c r="H37" s="371"/>
      <c r="I37" s="371"/>
      <c r="J37" s="371"/>
      <c r="K37" s="372"/>
      <c r="L37" s="372"/>
      <c r="M37" s="371"/>
      <c r="N37" s="373"/>
    </row>
    <row r="38" spans="2:14" ht="16.5" thickTop="1" thickBot="1">
      <c r="J38" s="169" t="s">
        <v>1618</v>
      </c>
      <c r="K38" s="374">
        <f>SUM(K15:K37)</f>
        <v>0</v>
      </c>
      <c r="L38" s="375">
        <f>SUM(L15:L37)</f>
        <v>0</v>
      </c>
    </row>
    <row r="39" spans="2:14" ht="15.75" thickTop="1">
      <c r="J39" s="169"/>
      <c r="K39" s="376"/>
      <c r="L39" s="376"/>
    </row>
    <row r="40" spans="2:14">
      <c r="B40" s="219"/>
      <c r="C40" s="377" t="s">
        <v>1619</v>
      </c>
      <c r="D40" s="219"/>
      <c r="E40" s="219"/>
      <c r="F40" s="219"/>
      <c r="G40" s="219"/>
      <c r="H40" s="219"/>
      <c r="I40" s="219"/>
      <c r="J40" s="219"/>
      <c r="K40" s="219"/>
      <c r="L40" s="219"/>
      <c r="M40" s="219"/>
      <c r="N40" s="219"/>
    </row>
    <row r="41" spans="2:14">
      <c r="B41" s="378"/>
      <c r="C41" s="378"/>
      <c r="D41" s="378"/>
      <c r="E41" s="378"/>
      <c r="F41" s="378"/>
      <c r="G41" s="378"/>
      <c r="H41" s="378"/>
      <c r="I41" s="378"/>
      <c r="J41" s="378"/>
      <c r="K41" s="378"/>
      <c r="L41" s="378"/>
      <c r="M41" s="378"/>
      <c r="N41" s="378"/>
    </row>
    <row r="45" spans="2:14">
      <c r="E45" s="379"/>
      <c r="F45" s="380"/>
      <c r="G45" s="380"/>
      <c r="H45" s="381"/>
      <c r="I45" s="380"/>
      <c r="J45" s="380"/>
    </row>
    <row r="46" spans="2:14">
      <c r="E46" s="379"/>
      <c r="F46" s="380"/>
      <c r="G46" s="380"/>
      <c r="H46" s="381"/>
      <c r="I46" s="380"/>
      <c r="J46" s="380"/>
    </row>
    <row r="47" spans="2:14">
      <c r="C47" s="379" t="s">
        <v>1620</v>
      </c>
      <c r="D47" s="381" t="s">
        <v>1621</v>
      </c>
      <c r="I47" s="380"/>
      <c r="J47" s="380"/>
    </row>
    <row r="48" spans="2:14">
      <c r="C48" s="382"/>
      <c r="D48" s="382"/>
      <c r="E48" s="382"/>
      <c r="G48" s="381"/>
      <c r="H48" s="381"/>
      <c r="I48" s="381"/>
      <c r="J48" s="381"/>
    </row>
  </sheetData>
  <mergeCells count="10">
    <mergeCell ref="B2:N2"/>
    <mergeCell ref="B9:E9"/>
    <mergeCell ref="B12:B13"/>
    <mergeCell ref="E12:E13"/>
    <mergeCell ref="F12:H12"/>
    <mergeCell ref="I12:I13"/>
    <mergeCell ref="J12:J13"/>
    <mergeCell ref="K12:L12"/>
    <mergeCell ref="M12:M13"/>
    <mergeCell ref="N12:N13"/>
  </mergeCells>
  <pageMargins left="0.7" right="0.7" top="0.75" bottom="0.75" header="0.3" footer="0.3"/>
  <pageSetup scale="63" orientation="landscape" horizontalDpi="0" verticalDpi="0" r:id="rId1"/>
  <colBreaks count="1" manualBreakCount="1">
    <brk id="15"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52"/>
  <sheetViews>
    <sheetView view="pageBreakPreview" topLeftCell="A26" zoomScale="60" zoomScaleNormal="100" workbookViewId="0">
      <selection activeCell="N53" sqref="N53"/>
    </sheetView>
  </sheetViews>
  <sheetFormatPr baseColWidth="10" defaultRowHeight="15"/>
  <cols>
    <col min="1" max="1" width="1.85546875" customWidth="1"/>
    <col min="2" max="2" width="22.28515625" customWidth="1"/>
    <col min="4" max="4" width="20.7109375" customWidth="1"/>
    <col min="5" max="5" width="19" customWidth="1"/>
    <col min="8" max="8" width="13.85546875" customWidth="1"/>
    <col min="13" max="13" width="17.85546875" customWidth="1"/>
    <col min="14" max="14" width="35.140625" customWidth="1"/>
  </cols>
  <sheetData>
    <row r="1" spans="2:14" ht="9.75" customHeight="1" thickBot="1"/>
    <row r="2" spans="2:14" ht="51.75" customHeight="1">
      <c r="B2" s="689" t="s">
        <v>1623</v>
      </c>
      <c r="C2" s="690"/>
      <c r="D2" s="690"/>
      <c r="E2" s="691"/>
      <c r="F2" s="691"/>
      <c r="G2" s="691"/>
      <c r="H2" s="691"/>
      <c r="I2" s="691"/>
      <c r="J2" s="691"/>
      <c r="K2" s="691"/>
      <c r="L2" s="691"/>
      <c r="M2" s="691"/>
      <c r="N2" s="692"/>
    </row>
    <row r="3" spans="2:14" ht="32.25" customHeight="1">
      <c r="B3" s="383"/>
      <c r="C3" s="384"/>
      <c r="D3" s="384"/>
      <c r="E3" s="385"/>
      <c r="F3" s="385"/>
      <c r="G3" s="385"/>
      <c r="H3" s="385"/>
      <c r="I3" s="385"/>
      <c r="J3" s="385"/>
      <c r="K3" s="385"/>
      <c r="L3" s="385"/>
      <c r="M3" s="385"/>
      <c r="N3" s="386"/>
    </row>
    <row r="4" spans="2:14">
      <c r="B4" s="387"/>
      <c r="C4" s="388"/>
      <c r="D4" s="389" t="s">
        <v>1591</v>
      </c>
      <c r="E4" s="390" t="s">
        <v>1624</v>
      </c>
      <c r="F4" s="390"/>
      <c r="G4" s="391"/>
      <c r="H4" s="392" t="s">
        <v>1593</v>
      </c>
      <c r="I4" s="391"/>
      <c r="J4" s="391"/>
      <c r="K4" s="393"/>
      <c r="L4" s="394"/>
      <c r="M4" s="394"/>
      <c r="N4" s="395"/>
    </row>
    <row r="5" spans="2:14">
      <c r="B5" s="387"/>
      <c r="C5" s="388"/>
      <c r="D5" s="389" t="s">
        <v>1594</v>
      </c>
      <c r="E5" s="390" t="s">
        <v>1625</v>
      </c>
      <c r="F5" s="390"/>
      <c r="G5" s="396"/>
      <c r="H5" s="392" t="s">
        <v>1596</v>
      </c>
      <c r="I5" s="391"/>
      <c r="J5" s="391"/>
      <c r="K5" s="397"/>
      <c r="L5" s="394"/>
      <c r="M5" s="394"/>
      <c r="N5" s="395"/>
    </row>
    <row r="6" spans="2:14">
      <c r="B6" s="387"/>
      <c r="C6" s="388"/>
      <c r="D6" s="388"/>
      <c r="E6" s="398"/>
      <c r="F6" s="390"/>
      <c r="G6" s="399" t="s">
        <v>1597</v>
      </c>
      <c r="H6" s="392" t="s">
        <v>1598</v>
      </c>
      <c r="I6" s="391"/>
      <c r="J6" s="391"/>
      <c r="K6" s="397"/>
      <c r="L6" s="394"/>
      <c r="M6" s="394"/>
      <c r="N6" s="395"/>
    </row>
    <row r="7" spans="2:14">
      <c r="B7" s="387"/>
      <c r="C7" s="388"/>
      <c r="D7" s="388"/>
      <c r="E7" s="398"/>
      <c r="F7" s="390"/>
      <c r="G7" s="391"/>
      <c r="H7" s="392" t="s">
        <v>1599</v>
      </c>
      <c r="I7" s="391"/>
      <c r="J7" s="391"/>
      <c r="K7" s="397"/>
      <c r="L7" s="394"/>
      <c r="M7" s="394"/>
      <c r="N7" s="395"/>
    </row>
    <row r="8" spans="2:14">
      <c r="B8" s="387"/>
      <c r="C8" s="388"/>
      <c r="D8" s="388"/>
      <c r="E8" s="398"/>
      <c r="F8" s="390"/>
      <c r="G8" s="391"/>
      <c r="H8" s="392" t="s">
        <v>1600</v>
      </c>
      <c r="I8" s="391"/>
      <c r="J8" s="391"/>
      <c r="K8" s="397"/>
      <c r="L8" s="394"/>
      <c r="M8" s="394"/>
      <c r="N8" s="395"/>
    </row>
    <row r="9" spans="2:14">
      <c r="B9" s="693"/>
      <c r="C9" s="694"/>
      <c r="D9" s="694"/>
      <c r="E9" s="694"/>
      <c r="F9" s="388"/>
      <c r="G9" s="389"/>
      <c r="H9" s="389"/>
      <c r="I9" s="389"/>
      <c r="J9" s="389"/>
      <c r="K9" s="398"/>
      <c r="L9" s="389" t="s">
        <v>1626</v>
      </c>
      <c r="M9" s="389"/>
      <c r="N9" s="400" t="s">
        <v>1627</v>
      </c>
    </row>
    <row r="10" spans="2:14" ht="15.75" thickBot="1">
      <c r="B10" s="401"/>
      <c r="C10" s="402"/>
      <c r="D10" s="402"/>
      <c r="E10" s="402"/>
      <c r="F10" s="402"/>
      <c r="G10" s="402"/>
      <c r="H10" s="402"/>
      <c r="I10" s="402"/>
      <c r="J10" s="402"/>
      <c r="K10" s="403"/>
      <c r="L10" s="403"/>
      <c r="M10" s="403"/>
      <c r="N10" s="404"/>
    </row>
    <row r="11" spans="2:14" ht="15.75" thickBot="1">
      <c r="B11" s="353"/>
      <c r="C11" s="353"/>
      <c r="D11" s="353"/>
      <c r="E11" s="353"/>
      <c r="F11" s="353"/>
      <c r="G11" s="353"/>
      <c r="H11" s="353"/>
      <c r="I11" s="353"/>
      <c r="J11" s="353"/>
      <c r="K11" s="354"/>
      <c r="L11" s="354"/>
      <c r="M11" s="354"/>
      <c r="N11" s="353"/>
    </row>
    <row r="12" spans="2:14">
      <c r="B12" s="695" t="s">
        <v>1601</v>
      </c>
      <c r="C12" s="405" t="s">
        <v>1602</v>
      </c>
      <c r="D12" s="405" t="s">
        <v>1603</v>
      </c>
      <c r="E12" s="697" t="s">
        <v>1628</v>
      </c>
      <c r="F12" s="699" t="s">
        <v>1629</v>
      </c>
      <c r="G12" s="700"/>
      <c r="H12" s="700"/>
      <c r="I12" s="701"/>
      <c r="J12" s="702" t="s">
        <v>1630</v>
      </c>
      <c r="K12" s="699" t="s">
        <v>1631</v>
      </c>
      <c r="L12" s="700"/>
      <c r="M12" s="702" t="s">
        <v>1632</v>
      </c>
      <c r="N12" s="703" t="s">
        <v>1633</v>
      </c>
    </row>
    <row r="13" spans="2:14" ht="39" customHeight="1" thickBot="1">
      <c r="B13" s="696"/>
      <c r="C13" s="406" t="s">
        <v>1611</v>
      </c>
      <c r="D13" s="406" t="s">
        <v>1612</v>
      </c>
      <c r="E13" s="698"/>
      <c r="F13" s="407" t="s">
        <v>1634</v>
      </c>
      <c r="G13" s="407" t="s">
        <v>1635</v>
      </c>
      <c r="H13" s="407" t="s">
        <v>1636</v>
      </c>
      <c r="I13" s="407" t="s">
        <v>1637</v>
      </c>
      <c r="J13" s="698"/>
      <c r="K13" s="408" t="s">
        <v>1638</v>
      </c>
      <c r="L13" s="408" t="s">
        <v>1639</v>
      </c>
      <c r="M13" s="698"/>
      <c r="N13" s="704"/>
    </row>
    <row r="14" spans="2:14" ht="15.75" thickBot="1"/>
    <row r="15" spans="2:14" ht="25.5">
      <c r="B15" s="447" t="s">
        <v>1482</v>
      </c>
      <c r="C15" s="409" t="s">
        <v>1190</v>
      </c>
      <c r="D15" s="410" t="s">
        <v>1640</v>
      </c>
      <c r="E15" s="410" t="s">
        <v>1236</v>
      </c>
      <c r="F15" s="411" t="s">
        <v>1641</v>
      </c>
      <c r="G15" s="411" t="s">
        <v>1641</v>
      </c>
      <c r="H15" s="411" t="s">
        <v>1642</v>
      </c>
      <c r="I15" s="448" t="s">
        <v>1643</v>
      </c>
      <c r="J15" s="412" t="s">
        <v>1240</v>
      </c>
      <c r="K15" s="413">
        <v>8168.49</v>
      </c>
      <c r="L15" s="449"/>
      <c r="M15" s="412" t="s">
        <v>1483</v>
      </c>
      <c r="N15" s="450"/>
    </row>
    <row r="16" spans="2:14" ht="127.5">
      <c r="B16" s="426" t="s">
        <v>1484</v>
      </c>
      <c r="C16" s="415" t="s">
        <v>1190</v>
      </c>
      <c r="D16" s="416" t="s">
        <v>1640</v>
      </c>
      <c r="E16" s="416" t="s">
        <v>1485</v>
      </c>
      <c r="F16" s="417" t="s">
        <v>1641</v>
      </c>
      <c r="G16" s="417" t="s">
        <v>1641</v>
      </c>
      <c r="H16" s="417" t="s">
        <v>1642</v>
      </c>
      <c r="I16" s="451" t="s">
        <v>1643</v>
      </c>
      <c r="J16" s="419" t="s">
        <v>1210</v>
      </c>
      <c r="K16" s="452">
        <v>3920</v>
      </c>
      <c r="L16" s="453"/>
      <c r="M16" s="419" t="s">
        <v>1486</v>
      </c>
      <c r="N16" s="421" t="s">
        <v>1644</v>
      </c>
    </row>
    <row r="17" spans="2:14" ht="127.5">
      <c r="B17" s="422" t="s">
        <v>1487</v>
      </c>
      <c r="C17" s="415" t="s">
        <v>1190</v>
      </c>
      <c r="D17" s="416" t="s">
        <v>1640</v>
      </c>
      <c r="E17" s="423" t="s">
        <v>1269</v>
      </c>
      <c r="F17" s="417" t="s">
        <v>1641</v>
      </c>
      <c r="G17" s="417" t="s">
        <v>1641</v>
      </c>
      <c r="H17" s="417" t="s">
        <v>1642</v>
      </c>
      <c r="I17" s="451" t="s">
        <v>1643</v>
      </c>
      <c r="J17" s="424" t="s">
        <v>1196</v>
      </c>
      <c r="K17" s="425">
        <v>3300</v>
      </c>
      <c r="L17" s="453"/>
      <c r="M17" s="424" t="s">
        <v>1474</v>
      </c>
      <c r="N17" s="421" t="s">
        <v>1645</v>
      </c>
    </row>
    <row r="18" spans="2:14" ht="67.5" customHeight="1">
      <c r="B18" s="426" t="s">
        <v>1488</v>
      </c>
      <c r="C18" s="415" t="s">
        <v>1190</v>
      </c>
      <c r="D18" s="416" t="s">
        <v>1640</v>
      </c>
      <c r="E18" s="423" t="s">
        <v>1489</v>
      </c>
      <c r="F18" s="417" t="s">
        <v>1641</v>
      </c>
      <c r="G18" s="417" t="s">
        <v>1641</v>
      </c>
      <c r="H18" s="417" t="s">
        <v>1642</v>
      </c>
      <c r="I18" s="451" t="s">
        <v>1643</v>
      </c>
      <c r="J18" s="427" t="s">
        <v>1490</v>
      </c>
      <c r="K18" s="425">
        <v>4060</v>
      </c>
      <c r="L18" s="453"/>
      <c r="M18" s="428">
        <v>44032</v>
      </c>
      <c r="N18" s="454"/>
    </row>
    <row r="19" spans="2:14" ht="71.25" customHeight="1">
      <c r="B19" s="426" t="s">
        <v>1491</v>
      </c>
      <c r="C19" s="415" t="s">
        <v>1190</v>
      </c>
      <c r="D19" s="416" t="s">
        <v>1640</v>
      </c>
      <c r="E19" s="423" t="s">
        <v>1492</v>
      </c>
      <c r="F19" s="417" t="s">
        <v>1641</v>
      </c>
      <c r="G19" s="417" t="s">
        <v>1641</v>
      </c>
      <c r="H19" s="417" t="s">
        <v>1642</v>
      </c>
      <c r="I19" s="451" t="s">
        <v>1643</v>
      </c>
      <c r="J19" s="427" t="s">
        <v>1490</v>
      </c>
      <c r="K19" s="425">
        <v>2204</v>
      </c>
      <c r="L19" s="453"/>
      <c r="M19" s="428">
        <v>44032</v>
      </c>
      <c r="N19" s="454"/>
    </row>
    <row r="20" spans="2:14" ht="67.5" customHeight="1">
      <c r="B20" s="426" t="s">
        <v>1493</v>
      </c>
      <c r="C20" s="415" t="s">
        <v>1190</v>
      </c>
      <c r="D20" s="416" t="s">
        <v>1640</v>
      </c>
      <c r="E20" s="423" t="s">
        <v>1494</v>
      </c>
      <c r="F20" s="417" t="s">
        <v>1641</v>
      </c>
      <c r="G20" s="417" t="s">
        <v>1641</v>
      </c>
      <c r="H20" s="417" t="s">
        <v>1642</v>
      </c>
      <c r="I20" s="451" t="s">
        <v>1643</v>
      </c>
      <c r="J20" s="427" t="s">
        <v>1490</v>
      </c>
      <c r="K20" s="425">
        <v>1508</v>
      </c>
      <c r="L20" s="453"/>
      <c r="M20" s="428">
        <v>44032</v>
      </c>
      <c r="N20" s="454"/>
    </row>
    <row r="21" spans="2:14" ht="44.25" customHeight="1">
      <c r="B21" s="426" t="s">
        <v>1495</v>
      </c>
      <c r="C21" s="415" t="s">
        <v>1190</v>
      </c>
      <c r="D21" s="416" t="s">
        <v>1640</v>
      </c>
      <c r="E21" s="423" t="s">
        <v>1496</v>
      </c>
      <c r="F21" s="417" t="s">
        <v>1641</v>
      </c>
      <c r="G21" s="417" t="s">
        <v>1641</v>
      </c>
      <c r="H21" s="417" t="s">
        <v>1642</v>
      </c>
      <c r="I21" s="451" t="s">
        <v>1643</v>
      </c>
      <c r="J21" s="427" t="s">
        <v>1490</v>
      </c>
      <c r="K21" s="425">
        <v>928</v>
      </c>
      <c r="L21" s="453"/>
      <c r="M21" s="428">
        <v>44032</v>
      </c>
      <c r="N21" s="454"/>
    </row>
    <row r="22" spans="2:14" ht="38.25">
      <c r="B22" s="426" t="s">
        <v>1497</v>
      </c>
      <c r="C22" s="415" t="s">
        <v>1190</v>
      </c>
      <c r="D22" s="416" t="s">
        <v>1640</v>
      </c>
      <c r="E22" s="423" t="s">
        <v>1496</v>
      </c>
      <c r="F22" s="417" t="s">
        <v>1641</v>
      </c>
      <c r="G22" s="417" t="s">
        <v>1641</v>
      </c>
      <c r="H22" s="417" t="s">
        <v>1642</v>
      </c>
      <c r="I22" s="451" t="s">
        <v>1643</v>
      </c>
      <c r="J22" s="427" t="s">
        <v>1490</v>
      </c>
      <c r="K22" s="425">
        <v>928</v>
      </c>
      <c r="L22" s="453"/>
      <c r="M22" s="428">
        <v>44032</v>
      </c>
      <c r="N22" s="454"/>
    </row>
    <row r="23" spans="2:14" ht="38.25">
      <c r="B23" s="426" t="s">
        <v>1498</v>
      </c>
      <c r="C23" s="415" t="s">
        <v>1190</v>
      </c>
      <c r="D23" s="416" t="s">
        <v>1640</v>
      </c>
      <c r="E23" s="423" t="s">
        <v>1496</v>
      </c>
      <c r="F23" s="417" t="s">
        <v>1641</v>
      </c>
      <c r="G23" s="417" t="s">
        <v>1641</v>
      </c>
      <c r="H23" s="417" t="s">
        <v>1642</v>
      </c>
      <c r="I23" s="451" t="s">
        <v>1643</v>
      </c>
      <c r="J23" s="427" t="s">
        <v>1490</v>
      </c>
      <c r="K23" s="425">
        <v>928</v>
      </c>
      <c r="L23" s="453"/>
      <c r="M23" s="428">
        <v>44032</v>
      </c>
      <c r="N23" s="454"/>
    </row>
    <row r="24" spans="2:14">
      <c r="B24" s="426"/>
      <c r="C24" s="455"/>
      <c r="D24" s="451"/>
      <c r="E24" s="451"/>
      <c r="F24" s="451"/>
      <c r="G24" s="451"/>
      <c r="H24" s="451"/>
      <c r="I24" s="451"/>
      <c r="J24" s="451"/>
      <c r="K24" s="453"/>
      <c r="L24" s="453"/>
      <c r="M24" s="451"/>
      <c r="N24" s="454"/>
    </row>
    <row r="25" spans="2:14">
      <c r="B25" s="426"/>
      <c r="C25" s="455"/>
      <c r="D25" s="451"/>
      <c r="E25" s="451"/>
      <c r="F25" s="451"/>
      <c r="G25" s="451"/>
      <c r="H25" s="451"/>
      <c r="I25" s="451"/>
      <c r="J25" s="451"/>
      <c r="K25" s="453"/>
      <c r="L25" s="453"/>
      <c r="M25" s="451"/>
      <c r="N25" s="454"/>
    </row>
    <row r="26" spans="2:14">
      <c r="B26" s="426"/>
      <c r="C26" s="455"/>
      <c r="D26" s="451"/>
      <c r="E26" s="451"/>
      <c r="F26" s="451"/>
      <c r="G26" s="451"/>
      <c r="H26" s="451"/>
      <c r="I26" s="451"/>
      <c r="J26" s="451"/>
      <c r="K26" s="453"/>
      <c r="L26" s="453"/>
      <c r="M26" s="451"/>
      <c r="N26" s="454"/>
    </row>
    <row r="27" spans="2:14">
      <c r="B27" s="414"/>
      <c r="C27" s="430"/>
      <c r="D27" s="418"/>
      <c r="E27" s="418"/>
      <c r="F27" s="418"/>
      <c r="G27" s="418"/>
      <c r="H27" s="418"/>
      <c r="I27" s="418"/>
      <c r="J27" s="418"/>
      <c r="K27" s="420"/>
      <c r="L27" s="420"/>
      <c r="M27" s="418"/>
      <c r="N27" s="429"/>
    </row>
    <row r="28" spans="2:14">
      <c r="B28" s="414"/>
      <c r="C28" s="430"/>
      <c r="D28" s="418"/>
      <c r="E28" s="418"/>
      <c r="F28" s="418"/>
      <c r="G28" s="418"/>
      <c r="H28" s="418"/>
      <c r="I28" s="418"/>
      <c r="J28" s="418"/>
      <c r="K28" s="420"/>
      <c r="L28" s="420"/>
      <c r="M28" s="418"/>
      <c r="N28" s="429"/>
    </row>
    <row r="29" spans="2:14">
      <c r="B29" s="414"/>
      <c r="C29" s="430"/>
      <c r="D29" s="418"/>
      <c r="E29" s="418"/>
      <c r="F29" s="418"/>
      <c r="G29" s="418"/>
      <c r="H29" s="418"/>
      <c r="I29" s="418"/>
      <c r="J29" s="418"/>
      <c r="K29" s="420"/>
      <c r="L29" s="420"/>
      <c r="M29" s="418"/>
      <c r="N29" s="429"/>
    </row>
    <row r="30" spans="2:14">
      <c r="B30" s="414"/>
      <c r="C30" s="430"/>
      <c r="D30" s="418"/>
      <c r="E30" s="418"/>
      <c r="F30" s="418"/>
      <c r="G30" s="418"/>
      <c r="H30" s="418"/>
      <c r="I30" s="418"/>
      <c r="J30" s="418"/>
      <c r="K30" s="420"/>
      <c r="L30" s="420"/>
      <c r="M30" s="418"/>
      <c r="N30" s="429"/>
    </row>
    <row r="31" spans="2:14">
      <c r="B31" s="414"/>
      <c r="C31" s="430"/>
      <c r="D31" s="418"/>
      <c r="E31" s="418"/>
      <c r="F31" s="418"/>
      <c r="G31" s="418"/>
      <c r="H31" s="418"/>
      <c r="I31" s="418"/>
      <c r="J31" s="418"/>
      <c r="K31" s="420"/>
      <c r="L31" s="420"/>
      <c r="M31" s="418"/>
      <c r="N31" s="429"/>
    </row>
    <row r="32" spans="2:14">
      <c r="B32" s="431"/>
      <c r="C32" s="432"/>
      <c r="D32" s="433"/>
      <c r="E32" s="433"/>
      <c r="F32" s="433"/>
      <c r="G32" s="433"/>
      <c r="H32" s="433"/>
      <c r="I32" s="433"/>
      <c r="J32" s="433"/>
      <c r="K32" s="434"/>
      <c r="L32" s="434"/>
      <c r="M32" s="433"/>
      <c r="N32" s="435"/>
    </row>
    <row r="33" spans="2:14">
      <c r="B33" s="431"/>
      <c r="C33" s="432"/>
      <c r="D33" s="433"/>
      <c r="E33" s="433"/>
      <c r="F33" s="433"/>
      <c r="G33" s="433"/>
      <c r="H33" s="433"/>
      <c r="I33" s="433"/>
      <c r="J33" s="433"/>
      <c r="K33" s="434"/>
      <c r="L33" s="434"/>
      <c r="M33" s="433"/>
      <c r="N33" s="435"/>
    </row>
    <row r="34" spans="2:14">
      <c r="B34" s="431"/>
      <c r="C34" s="432"/>
      <c r="D34" s="433"/>
      <c r="E34" s="433"/>
      <c r="F34" s="433"/>
      <c r="G34" s="433"/>
      <c r="H34" s="433"/>
      <c r="I34" s="433"/>
      <c r="J34" s="433"/>
      <c r="K34" s="434"/>
      <c r="L34" s="434"/>
      <c r="M34" s="433"/>
      <c r="N34" s="435"/>
    </row>
    <row r="35" spans="2:14">
      <c r="B35" s="431"/>
      <c r="C35" s="432"/>
      <c r="D35" s="433"/>
      <c r="E35" s="433"/>
      <c r="F35" s="433"/>
      <c r="G35" s="433"/>
      <c r="H35" s="433"/>
      <c r="I35" s="433"/>
      <c r="J35" s="433"/>
      <c r="K35" s="434"/>
      <c r="L35" s="434"/>
      <c r="M35" s="433"/>
      <c r="N35" s="435"/>
    </row>
    <row r="36" spans="2:14">
      <c r="B36" s="431"/>
      <c r="C36" s="432"/>
      <c r="D36" s="433"/>
      <c r="E36" s="433"/>
      <c r="F36" s="433"/>
      <c r="G36" s="433"/>
      <c r="H36" s="433"/>
      <c r="I36" s="433"/>
      <c r="J36" s="433"/>
      <c r="K36" s="434"/>
      <c r="L36" s="434"/>
      <c r="M36" s="433"/>
      <c r="N36" s="435"/>
    </row>
    <row r="37" spans="2:14">
      <c r="B37" s="431"/>
      <c r="C37" s="432"/>
      <c r="D37" s="433"/>
      <c r="E37" s="433"/>
      <c r="F37" s="433"/>
      <c r="G37" s="433"/>
      <c r="H37" s="433"/>
      <c r="I37" s="433"/>
      <c r="J37" s="433"/>
      <c r="K37" s="434"/>
      <c r="L37" s="434"/>
      <c r="M37" s="433"/>
      <c r="N37" s="435"/>
    </row>
    <row r="38" spans="2:14" ht="15.75" thickBot="1">
      <c r="B38" s="436"/>
      <c r="C38" s="437"/>
      <c r="D38" s="438"/>
      <c r="E38" s="438"/>
      <c r="F38" s="438"/>
      <c r="G38" s="438"/>
      <c r="H38" s="438"/>
      <c r="I38" s="438"/>
      <c r="J38" s="438"/>
      <c r="K38" s="439"/>
      <c r="L38" s="439"/>
      <c r="M38" s="438"/>
      <c r="N38" s="440"/>
    </row>
    <row r="39" spans="2:14" ht="15.75" thickBot="1">
      <c r="B39" s="441"/>
      <c r="C39" s="441"/>
      <c r="D39" s="441"/>
      <c r="E39" s="441"/>
      <c r="F39" s="441"/>
      <c r="G39" s="441"/>
      <c r="H39" s="441"/>
      <c r="I39" s="441"/>
      <c r="J39" s="442" t="s">
        <v>1646</v>
      </c>
      <c r="K39" s="443">
        <f>SUM(K15:K38)</f>
        <v>25944.489999999998</v>
      </c>
      <c r="L39" s="444">
        <f>SUM(L15:L38)</f>
        <v>0</v>
      </c>
      <c r="M39" s="441"/>
      <c r="N39" s="441"/>
    </row>
    <row r="40" spans="2:14">
      <c r="B40" s="445"/>
      <c r="C40" s="445"/>
      <c r="D40" s="445"/>
      <c r="E40" s="445"/>
      <c r="F40" s="445"/>
      <c r="G40" s="445"/>
      <c r="H40" s="445"/>
      <c r="I40" s="445"/>
      <c r="J40" s="445"/>
      <c r="K40" s="445"/>
      <c r="L40" s="445"/>
      <c r="M40" s="445"/>
      <c r="N40" s="445"/>
    </row>
    <row r="41" spans="2:14">
      <c r="B41" s="219"/>
      <c r="C41" s="377" t="s">
        <v>1619</v>
      </c>
      <c r="D41" s="219"/>
      <c r="E41" s="219"/>
      <c r="F41" s="219"/>
      <c r="G41" s="219"/>
      <c r="H41" s="219"/>
      <c r="I41" s="219"/>
      <c r="J41" s="219"/>
      <c r="K41" s="219"/>
      <c r="L41" s="219"/>
      <c r="M41" s="219"/>
      <c r="N41" s="219"/>
    </row>
    <row r="42" spans="2:14">
      <c r="B42" s="378"/>
      <c r="C42" s="378"/>
      <c r="D42" s="378"/>
      <c r="E42" s="378"/>
      <c r="F42" s="378"/>
      <c r="G42" s="378"/>
      <c r="H42" s="378"/>
      <c r="I42" s="378"/>
      <c r="J42" s="378"/>
      <c r="K42" s="378"/>
      <c r="L42" s="378"/>
      <c r="M42" s="378"/>
      <c r="N42" s="378"/>
    </row>
    <row r="50" spans="2:10">
      <c r="B50" s="379" t="s">
        <v>1647</v>
      </c>
      <c r="C50" s="688" t="s">
        <v>1648</v>
      </c>
      <c r="D50" s="688"/>
      <c r="E50" s="688"/>
      <c r="F50" s="688"/>
      <c r="G50" s="688"/>
      <c r="H50" s="688"/>
      <c r="I50" s="688"/>
      <c r="J50" s="688"/>
    </row>
    <row r="51" spans="2:10">
      <c r="B51" s="382"/>
      <c r="C51" s="382"/>
      <c r="D51" s="382"/>
      <c r="E51" s="446"/>
      <c r="F51" s="381"/>
      <c r="G51" s="381"/>
      <c r="H51" s="381"/>
      <c r="I51" s="381"/>
      <c r="J51" s="381"/>
    </row>
    <row r="52" spans="2:10">
      <c r="B52" s="179"/>
      <c r="C52" s="179"/>
      <c r="D52" s="179"/>
      <c r="E52" s="381"/>
      <c r="F52" s="381"/>
      <c r="G52" s="381"/>
      <c r="H52" s="381"/>
      <c r="I52" s="381"/>
      <c r="J52" s="381"/>
    </row>
  </sheetData>
  <mergeCells count="10">
    <mergeCell ref="C50:J50"/>
    <mergeCell ref="B2:N2"/>
    <mergeCell ref="B9:E9"/>
    <mergeCell ref="B12:B13"/>
    <mergeCell ref="E12:E13"/>
    <mergeCell ref="F12:I12"/>
    <mergeCell ref="J12:J13"/>
    <mergeCell ref="K12:L12"/>
    <mergeCell ref="M12:M13"/>
    <mergeCell ref="N12:N13"/>
  </mergeCells>
  <pageMargins left="0.7" right="0.7" top="0.75" bottom="0.75" header="0.3" footer="0.3"/>
  <pageSetup scale="58" orientation="landscape" horizontalDpi="0"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topLeftCell="A25" workbookViewId="0">
      <selection activeCell="I43" sqref="I43"/>
    </sheetView>
  </sheetViews>
  <sheetFormatPr baseColWidth="10" defaultRowHeight="15"/>
  <cols>
    <col min="7" max="7" width="10" customWidth="1"/>
    <col min="8" max="8" width="12.85546875" customWidth="1"/>
    <col min="9" max="9" width="12.140625" customWidth="1"/>
  </cols>
  <sheetData>
    <row r="1" spans="1:10">
      <c r="A1" s="456"/>
      <c r="B1" s="456"/>
      <c r="C1" s="456"/>
      <c r="D1" s="456"/>
      <c r="E1" s="456"/>
      <c r="F1" s="456"/>
      <c r="G1" s="456"/>
      <c r="H1" s="456"/>
      <c r="I1" s="456"/>
      <c r="J1" s="456"/>
    </row>
    <row r="2" spans="1:10">
      <c r="A2" s="456"/>
      <c r="B2" s="456"/>
      <c r="C2" s="456"/>
      <c r="D2" s="456"/>
      <c r="E2" s="456"/>
      <c r="F2" s="456"/>
      <c r="G2" s="456"/>
      <c r="H2" s="456"/>
      <c r="I2" s="456"/>
      <c r="J2" s="456"/>
    </row>
    <row r="3" spans="1:10" ht="15.75">
      <c r="A3" s="732"/>
      <c r="B3" s="456"/>
      <c r="C3" s="733"/>
      <c r="D3" s="733"/>
      <c r="E3" s="733"/>
      <c r="F3" s="733"/>
      <c r="G3" s="733"/>
      <c r="H3" s="733"/>
      <c r="I3" s="456"/>
      <c r="J3" s="456"/>
    </row>
    <row r="4" spans="1:10">
      <c r="A4" s="732"/>
      <c r="B4" s="456"/>
      <c r="C4" s="734"/>
      <c r="D4" s="734"/>
      <c r="E4" s="734"/>
      <c r="F4" s="734"/>
      <c r="G4" s="734"/>
      <c r="H4" s="734"/>
      <c r="I4" s="456"/>
      <c r="J4" s="456"/>
    </row>
    <row r="5" spans="1:10">
      <c r="A5" s="732"/>
      <c r="B5" s="456"/>
      <c r="C5" s="456"/>
      <c r="D5" s="456"/>
      <c r="E5" s="456"/>
      <c r="F5" s="456"/>
      <c r="G5" s="456"/>
      <c r="H5" s="456"/>
      <c r="I5" s="456"/>
      <c r="J5" s="456"/>
    </row>
    <row r="6" spans="1:10" ht="15.75" thickBot="1">
      <c r="A6" s="456"/>
      <c r="B6" s="456"/>
      <c r="C6" s="456"/>
      <c r="D6" s="456"/>
      <c r="E6" s="456"/>
      <c r="F6" s="456"/>
      <c r="G6" s="456"/>
      <c r="H6" s="456"/>
      <c r="I6" s="456"/>
      <c r="J6" s="456"/>
    </row>
    <row r="7" spans="1:10" ht="15.75" thickTop="1">
      <c r="A7" s="735" t="s">
        <v>1178</v>
      </c>
      <c r="B7" s="736"/>
      <c r="C7" s="736"/>
      <c r="D7" s="736"/>
      <c r="E7" s="736"/>
      <c r="F7" s="736"/>
      <c r="G7" s="736"/>
      <c r="H7" s="736"/>
      <c r="I7" s="736"/>
      <c r="J7" s="737"/>
    </row>
    <row r="8" spans="1:10">
      <c r="A8" s="738"/>
      <c r="B8" s="739"/>
      <c r="C8" s="739"/>
      <c r="D8" s="739"/>
      <c r="E8" s="739"/>
      <c r="F8" s="739"/>
      <c r="G8" s="739"/>
      <c r="H8" s="739"/>
      <c r="I8" s="739"/>
      <c r="J8" s="740"/>
    </row>
    <row r="9" spans="1:10">
      <c r="A9" s="457" t="s">
        <v>1649</v>
      </c>
      <c r="B9" s="458" t="s">
        <v>1650</v>
      </c>
      <c r="C9" s="458"/>
      <c r="D9" s="459"/>
      <c r="E9" s="459"/>
      <c r="F9" s="459"/>
      <c r="G9" s="459"/>
      <c r="H9" s="459" t="s">
        <v>1651</v>
      </c>
      <c r="I9" s="459"/>
      <c r="J9" s="460"/>
    </row>
    <row r="10" spans="1:10" ht="15.75" thickBot="1">
      <c r="A10" s="461"/>
      <c r="B10" s="462"/>
      <c r="C10" s="462"/>
      <c r="D10" s="462"/>
      <c r="E10" s="462"/>
      <c r="F10" s="462"/>
      <c r="G10" s="462"/>
      <c r="H10" s="462"/>
      <c r="I10" s="462"/>
      <c r="J10" s="463"/>
    </row>
    <row r="11" spans="1:10" ht="16.5" thickTop="1" thickBot="1">
      <c r="A11" s="456"/>
      <c r="B11" s="456"/>
      <c r="C11" s="456"/>
      <c r="D11" s="456"/>
      <c r="E11" s="456"/>
      <c r="F11" s="456"/>
      <c r="G11" s="456"/>
      <c r="H11" s="456"/>
      <c r="I11" s="456"/>
      <c r="J11" s="456"/>
    </row>
    <row r="12" spans="1:10" ht="15.75" thickTop="1">
      <c r="A12" s="741" t="s">
        <v>1652</v>
      </c>
      <c r="B12" s="742"/>
      <c r="C12" s="743"/>
      <c r="D12" s="464"/>
      <c r="E12" s="750" t="s">
        <v>1186</v>
      </c>
      <c r="F12" s="751"/>
      <c r="G12" s="752" t="s">
        <v>1653</v>
      </c>
      <c r="H12" s="752"/>
      <c r="I12" s="752"/>
      <c r="J12" s="753"/>
    </row>
    <row r="13" spans="1:10">
      <c r="A13" s="744"/>
      <c r="B13" s="745"/>
      <c r="C13" s="746"/>
      <c r="D13" s="754" t="s">
        <v>1654</v>
      </c>
      <c r="E13" s="756" t="s">
        <v>1653</v>
      </c>
      <c r="F13" s="757"/>
      <c r="G13" s="756" t="s">
        <v>1655</v>
      </c>
      <c r="H13" s="757"/>
      <c r="I13" s="756" t="s">
        <v>1656</v>
      </c>
      <c r="J13" s="759"/>
    </row>
    <row r="14" spans="1:10" ht="15.75" thickBot="1">
      <c r="A14" s="747"/>
      <c r="B14" s="748"/>
      <c r="C14" s="749"/>
      <c r="D14" s="755"/>
      <c r="E14" s="758"/>
      <c r="F14" s="749"/>
      <c r="G14" s="758"/>
      <c r="H14" s="749"/>
      <c r="I14" s="758"/>
      <c r="J14" s="760"/>
    </row>
    <row r="15" spans="1:10" ht="16.5" thickTop="1" thickBot="1">
      <c r="A15" s="456"/>
      <c r="B15" s="456"/>
      <c r="C15" s="456"/>
      <c r="D15" s="456"/>
      <c r="E15" s="456"/>
      <c r="F15" s="456"/>
      <c r="G15" s="456"/>
      <c r="H15" s="456"/>
      <c r="I15" s="456"/>
      <c r="J15" s="456"/>
    </row>
    <row r="16" spans="1:10" ht="15.75" thickTop="1">
      <c r="A16" s="465"/>
      <c r="B16" s="466"/>
      <c r="C16" s="467"/>
      <c r="D16" s="468"/>
      <c r="E16" s="727"/>
      <c r="F16" s="728"/>
      <c r="G16" s="729"/>
      <c r="H16" s="730"/>
      <c r="I16" s="729"/>
      <c r="J16" s="731"/>
    </row>
    <row r="17" spans="1:10">
      <c r="A17" s="469" t="s">
        <v>1657</v>
      </c>
      <c r="B17" s="470"/>
      <c r="C17" s="471"/>
      <c r="D17" s="472"/>
      <c r="E17" s="709"/>
      <c r="F17" s="710"/>
      <c r="G17" s="726"/>
      <c r="H17" s="726"/>
      <c r="I17" s="723"/>
      <c r="J17" s="725"/>
    </row>
    <row r="18" spans="1:10">
      <c r="A18" s="473"/>
      <c r="B18" s="470"/>
      <c r="C18" s="471"/>
      <c r="D18" s="472"/>
      <c r="E18" s="709"/>
      <c r="F18" s="710"/>
      <c r="G18" s="723"/>
      <c r="H18" s="724"/>
      <c r="I18" s="723"/>
      <c r="J18" s="725"/>
    </row>
    <row r="19" spans="1:10">
      <c r="A19" s="469" t="s">
        <v>890</v>
      </c>
      <c r="B19" s="470"/>
      <c r="C19" s="471"/>
      <c r="D19" s="472"/>
      <c r="E19" s="719"/>
      <c r="F19" s="719"/>
      <c r="G19" s="723"/>
      <c r="H19" s="724"/>
      <c r="I19" s="723"/>
      <c r="J19" s="725"/>
    </row>
    <row r="20" spans="1:10">
      <c r="A20" s="473" t="s">
        <v>1658</v>
      </c>
      <c r="B20" s="470"/>
      <c r="C20" s="471"/>
      <c r="D20" s="474"/>
      <c r="E20" s="719"/>
      <c r="F20" s="719"/>
      <c r="G20" s="726"/>
      <c r="H20" s="726"/>
      <c r="I20" s="723"/>
      <c r="J20" s="725"/>
    </row>
    <row r="21" spans="1:10">
      <c r="A21" s="473"/>
      <c r="B21" s="470"/>
      <c r="C21" s="471"/>
      <c r="D21" s="472"/>
      <c r="E21" s="709"/>
      <c r="F21" s="710"/>
      <c r="G21" s="723"/>
      <c r="H21" s="724"/>
      <c r="I21" s="723"/>
      <c r="J21" s="725"/>
    </row>
    <row r="22" spans="1:10">
      <c r="A22" s="469" t="s">
        <v>1659</v>
      </c>
      <c r="B22" s="470"/>
      <c r="C22" s="471"/>
      <c r="D22" s="472"/>
      <c r="E22" s="709"/>
      <c r="F22" s="710"/>
      <c r="G22" s="723"/>
      <c r="H22" s="724"/>
      <c r="I22" s="723"/>
      <c r="J22" s="725"/>
    </row>
    <row r="23" spans="1:10">
      <c r="A23" s="473" t="s">
        <v>1660</v>
      </c>
      <c r="B23" s="470"/>
      <c r="C23" s="471"/>
      <c r="D23" s="472"/>
      <c r="E23" s="719"/>
      <c r="F23" s="719"/>
      <c r="G23" s="723"/>
      <c r="H23" s="724"/>
      <c r="I23" s="723"/>
      <c r="J23" s="725"/>
    </row>
    <row r="24" spans="1:10">
      <c r="A24" s="473" t="s">
        <v>1661</v>
      </c>
      <c r="B24" s="470"/>
      <c r="C24" s="471"/>
      <c r="D24" s="475">
        <v>66681</v>
      </c>
      <c r="E24" s="719">
        <v>0.03</v>
      </c>
      <c r="F24" s="719"/>
      <c r="G24" s="720">
        <v>250.55</v>
      </c>
      <c r="H24" s="720"/>
      <c r="I24" s="711">
        <f>8423.95+G24</f>
        <v>8674.5</v>
      </c>
      <c r="J24" s="713"/>
    </row>
    <row r="25" spans="1:10">
      <c r="A25" s="473" t="s">
        <v>1662</v>
      </c>
      <c r="B25" s="470"/>
      <c r="C25" s="471"/>
      <c r="D25" s="475">
        <v>37948.480000000003</v>
      </c>
      <c r="E25" s="719">
        <v>0.02</v>
      </c>
      <c r="F25" s="719"/>
      <c r="G25" s="721">
        <v>1842.36</v>
      </c>
      <c r="H25" s="720"/>
      <c r="I25" s="722">
        <f>28543.65+G25</f>
        <v>30386.010000000002</v>
      </c>
      <c r="J25" s="713"/>
    </row>
    <row r="26" spans="1:10">
      <c r="A26" s="473" t="s">
        <v>1663</v>
      </c>
      <c r="B26" s="470"/>
      <c r="C26" s="471"/>
      <c r="D26" s="472"/>
      <c r="E26" s="709"/>
      <c r="F26" s="710"/>
      <c r="G26" s="711"/>
      <c r="H26" s="712"/>
      <c r="I26" s="711"/>
      <c r="J26" s="713"/>
    </row>
    <row r="27" spans="1:10">
      <c r="A27" s="473" t="s">
        <v>841</v>
      </c>
      <c r="B27" s="470"/>
      <c r="C27" s="471"/>
      <c r="D27" s="472"/>
      <c r="E27" s="719"/>
      <c r="F27" s="719"/>
      <c r="G27" s="711"/>
      <c r="H27" s="712"/>
      <c r="I27" s="711"/>
      <c r="J27" s="713"/>
    </row>
    <row r="28" spans="1:10">
      <c r="A28" s="473" t="s">
        <v>849</v>
      </c>
      <c r="B28" s="470"/>
      <c r="C28" s="471"/>
      <c r="D28" s="475">
        <v>47134</v>
      </c>
      <c r="E28" s="719">
        <v>0.1</v>
      </c>
      <c r="F28" s="719"/>
      <c r="G28" s="720">
        <v>671.4</v>
      </c>
      <c r="H28" s="720"/>
      <c r="I28" s="711">
        <f>13554.6+G28</f>
        <v>14226</v>
      </c>
      <c r="J28" s="713"/>
    </row>
    <row r="29" spans="1:10">
      <c r="A29" s="473" t="s">
        <v>852</v>
      </c>
      <c r="B29" s="470"/>
      <c r="C29" s="471"/>
      <c r="D29" s="475">
        <v>425594</v>
      </c>
      <c r="E29" s="719">
        <v>0.1</v>
      </c>
      <c r="F29" s="719"/>
      <c r="G29" s="720">
        <v>15035.72</v>
      </c>
      <c r="H29" s="720"/>
      <c r="I29" s="711">
        <f>518309.14+G29</f>
        <v>533344.86</v>
      </c>
      <c r="J29" s="713"/>
    </row>
    <row r="30" spans="1:10">
      <c r="A30" s="473" t="s">
        <v>863</v>
      </c>
      <c r="B30" s="470"/>
      <c r="C30" s="471"/>
      <c r="D30" s="475"/>
      <c r="E30" s="719"/>
      <c r="F30" s="719"/>
      <c r="G30" s="720"/>
      <c r="H30" s="720"/>
      <c r="I30" s="711"/>
      <c r="J30" s="713"/>
    </row>
    <row r="31" spans="1:10">
      <c r="A31" s="473" t="s">
        <v>865</v>
      </c>
      <c r="B31" s="470"/>
      <c r="C31" s="471"/>
      <c r="D31" s="475"/>
      <c r="E31" s="719"/>
      <c r="F31" s="719"/>
      <c r="G31" s="720"/>
      <c r="H31" s="720"/>
      <c r="I31" s="711"/>
      <c r="J31" s="713"/>
    </row>
    <row r="32" spans="1:10">
      <c r="A32" s="473"/>
      <c r="B32" s="470"/>
      <c r="C32" s="471"/>
      <c r="D32" s="472"/>
      <c r="E32" s="709"/>
      <c r="F32" s="710"/>
      <c r="G32" s="711"/>
      <c r="H32" s="712"/>
      <c r="I32" s="711"/>
      <c r="J32" s="713"/>
    </row>
    <row r="33" spans="1:10">
      <c r="A33" s="473"/>
      <c r="B33" s="470"/>
      <c r="C33" s="471"/>
      <c r="D33" s="472"/>
      <c r="E33" s="709"/>
      <c r="F33" s="710"/>
      <c r="G33" s="711"/>
      <c r="H33" s="712"/>
      <c r="I33" s="711"/>
      <c r="J33" s="713"/>
    </row>
    <row r="34" spans="1:10">
      <c r="A34" s="473"/>
      <c r="B34" s="470"/>
      <c r="C34" s="471"/>
      <c r="D34" s="475"/>
      <c r="E34" s="709"/>
      <c r="F34" s="710"/>
      <c r="G34" s="711"/>
      <c r="H34" s="712"/>
      <c r="I34" s="711"/>
      <c r="J34" s="713"/>
    </row>
    <row r="35" spans="1:10" ht="15.75" thickBot="1">
      <c r="A35" s="476"/>
      <c r="B35" s="477"/>
      <c r="C35" s="478"/>
      <c r="D35" s="714" t="s">
        <v>1664</v>
      </c>
      <c r="E35" s="715"/>
      <c r="F35" s="715"/>
      <c r="G35" s="716">
        <f>SUM(G24:H29)</f>
        <v>17800.03</v>
      </c>
      <c r="H35" s="717"/>
      <c r="I35" s="714">
        <f>SUM(I18:I34)</f>
        <v>586631.37</v>
      </c>
      <c r="J35" s="718"/>
    </row>
    <row r="36" spans="1:10" ht="15.75" thickTop="1">
      <c r="A36" s="456"/>
      <c r="B36" s="456"/>
      <c r="C36" s="456"/>
      <c r="D36" s="456"/>
      <c r="E36" s="456"/>
      <c r="F36" s="456"/>
      <c r="G36" s="456"/>
      <c r="H36" s="456"/>
      <c r="I36" s="456"/>
      <c r="J36" s="456"/>
    </row>
    <row r="37" spans="1:10">
      <c r="A37" s="479"/>
      <c r="B37" s="479"/>
      <c r="C37" s="479"/>
      <c r="D37" s="479"/>
      <c r="E37" s="479"/>
      <c r="F37" s="479"/>
      <c r="G37" s="479"/>
      <c r="H37" s="479"/>
      <c r="I37" s="479"/>
      <c r="J37" s="479"/>
    </row>
    <row r="38" spans="1:10">
      <c r="A38" s="480"/>
      <c r="B38" s="481"/>
      <c r="C38" s="480"/>
      <c r="D38" s="481"/>
      <c r="E38" s="705"/>
      <c r="F38" s="705"/>
      <c r="G38" s="705"/>
      <c r="H38" s="481"/>
      <c r="I38" s="481"/>
      <c r="J38" s="481"/>
    </row>
    <row r="39" spans="1:10">
      <c r="A39" s="480"/>
      <c r="B39" s="480"/>
      <c r="C39" s="480"/>
      <c r="D39" s="480"/>
      <c r="E39" s="482"/>
      <c r="F39" s="480"/>
      <c r="G39" s="482"/>
      <c r="H39" s="481"/>
      <c r="I39" s="481"/>
      <c r="J39" s="481"/>
    </row>
    <row r="40" spans="1:10">
      <c r="A40" s="396"/>
      <c r="B40" s="396"/>
      <c r="C40" s="396"/>
      <c r="E40" s="396"/>
      <c r="F40" s="396"/>
      <c r="H40" s="396"/>
      <c r="I40" s="396"/>
      <c r="J40" s="481"/>
    </row>
    <row r="41" spans="1:10">
      <c r="A41" s="706" t="s">
        <v>1665</v>
      </c>
      <c r="B41" s="706"/>
      <c r="C41" s="706"/>
      <c r="D41" s="706" t="s">
        <v>1665</v>
      </c>
      <c r="E41" s="706"/>
      <c r="F41" s="706"/>
      <c r="H41" s="706" t="s">
        <v>1665</v>
      </c>
      <c r="I41" s="707"/>
      <c r="J41" s="481"/>
    </row>
    <row r="42" spans="1:10">
      <c r="A42" s="708" t="s">
        <v>1666</v>
      </c>
      <c r="B42" s="708"/>
      <c r="C42" s="708"/>
      <c r="D42" s="708" t="s">
        <v>1667</v>
      </c>
      <c r="E42" s="708"/>
      <c r="F42" s="708"/>
      <c r="G42" s="344"/>
      <c r="H42" s="708" t="s">
        <v>1668</v>
      </c>
      <c r="I42" s="708"/>
      <c r="J42" s="481"/>
    </row>
    <row r="43" spans="1:10">
      <c r="J43" s="481"/>
    </row>
    <row r="44" spans="1:10">
      <c r="A44" s="483"/>
      <c r="B44" s="481"/>
      <c r="C44" s="484"/>
      <c r="D44" s="481"/>
      <c r="E44" s="705"/>
      <c r="F44" s="705"/>
      <c r="G44" s="705"/>
      <c r="H44" s="481"/>
      <c r="I44" s="481"/>
      <c r="J44" s="481"/>
    </row>
    <row r="45" spans="1:10">
      <c r="A45" s="456"/>
      <c r="B45" s="456"/>
      <c r="C45" s="456"/>
      <c r="D45" s="456"/>
      <c r="E45" s="456"/>
      <c r="F45" s="456"/>
      <c r="G45" s="456"/>
      <c r="H45" s="456"/>
      <c r="I45" s="456"/>
      <c r="J45" s="456"/>
    </row>
    <row r="46" spans="1:10">
      <c r="A46" s="456"/>
      <c r="B46" s="456"/>
      <c r="C46" s="456"/>
      <c r="D46" s="456"/>
      <c r="E46" s="456"/>
      <c r="F46" s="456"/>
      <c r="G46" s="456"/>
      <c r="H46" s="456"/>
      <c r="I46" s="456"/>
      <c r="J46" s="456"/>
    </row>
    <row r="47" spans="1:10" ht="15.75">
      <c r="A47" s="485"/>
      <c r="B47" s="456"/>
      <c r="C47" s="456"/>
      <c r="D47" s="456"/>
      <c r="E47" s="456"/>
      <c r="F47" s="456"/>
      <c r="G47" s="456"/>
      <c r="H47" s="456"/>
      <c r="I47" s="456"/>
      <c r="J47" s="456"/>
    </row>
  </sheetData>
  <mergeCells count="79">
    <mergeCell ref="A3:A5"/>
    <mergeCell ref="C3:H3"/>
    <mergeCell ref="C4:H4"/>
    <mergeCell ref="A7:J8"/>
    <mergeCell ref="A12:C14"/>
    <mergeCell ref="E12:F12"/>
    <mergeCell ref="G12:J12"/>
    <mergeCell ref="D13:D14"/>
    <mergeCell ref="E13:F14"/>
    <mergeCell ref="G13:H14"/>
    <mergeCell ref="I13:J14"/>
    <mergeCell ref="E16:F16"/>
    <mergeCell ref="G16:H16"/>
    <mergeCell ref="I16:J16"/>
    <mergeCell ref="E17:F17"/>
    <mergeCell ref="G17:H17"/>
    <mergeCell ref="I17:J17"/>
    <mergeCell ref="E18:F18"/>
    <mergeCell ref="G18:H18"/>
    <mergeCell ref="I18:J18"/>
    <mergeCell ref="E19:F19"/>
    <mergeCell ref="G19:H19"/>
    <mergeCell ref="I19:J19"/>
    <mergeCell ref="E20:F20"/>
    <mergeCell ref="G20:H20"/>
    <mergeCell ref="I20:J20"/>
    <mergeCell ref="E21:F21"/>
    <mergeCell ref="G21:H21"/>
    <mergeCell ref="I21:J21"/>
    <mergeCell ref="E22:F22"/>
    <mergeCell ref="G22:H22"/>
    <mergeCell ref="I22:J22"/>
    <mergeCell ref="E23:F23"/>
    <mergeCell ref="G23:H23"/>
    <mergeCell ref="I23:J23"/>
    <mergeCell ref="E24:F24"/>
    <mergeCell ref="G24:H24"/>
    <mergeCell ref="I24:J24"/>
    <mergeCell ref="E25:F25"/>
    <mergeCell ref="G25:H25"/>
    <mergeCell ref="I25:J25"/>
    <mergeCell ref="E26:F26"/>
    <mergeCell ref="G26:H26"/>
    <mergeCell ref="I26:J26"/>
    <mergeCell ref="E27:F27"/>
    <mergeCell ref="G27:H27"/>
    <mergeCell ref="I27:J27"/>
    <mergeCell ref="E28:F28"/>
    <mergeCell ref="G28:H28"/>
    <mergeCell ref="I28:J28"/>
    <mergeCell ref="E29:F29"/>
    <mergeCell ref="G29:H29"/>
    <mergeCell ref="I29:J29"/>
    <mergeCell ref="E30:F30"/>
    <mergeCell ref="G30:H30"/>
    <mergeCell ref="I30:J30"/>
    <mergeCell ref="E31:F31"/>
    <mergeCell ref="G31:H31"/>
    <mergeCell ref="I31:J31"/>
    <mergeCell ref="E32:F32"/>
    <mergeCell ref="G32:H32"/>
    <mergeCell ref="I32:J32"/>
    <mergeCell ref="E33:F33"/>
    <mergeCell ref="G33:H33"/>
    <mergeCell ref="I33:J33"/>
    <mergeCell ref="E34:F34"/>
    <mergeCell ref="G34:H34"/>
    <mergeCell ref="I34:J34"/>
    <mergeCell ref="D35:F35"/>
    <mergeCell ref="G35:H35"/>
    <mergeCell ref="I35:J35"/>
    <mergeCell ref="E44:G44"/>
    <mergeCell ref="E38:G38"/>
    <mergeCell ref="A41:C41"/>
    <mergeCell ref="D41:F41"/>
    <mergeCell ref="H41:I41"/>
    <mergeCell ref="A42:C42"/>
    <mergeCell ref="D42:F42"/>
    <mergeCell ref="H42:I4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957"/>
  <sheetViews>
    <sheetView tabSelected="1" view="pageBreakPreview" topLeftCell="A942" zoomScale="93" zoomScaleNormal="100" zoomScaleSheetLayoutView="93" workbookViewId="0">
      <selection activeCell="E776" sqref="E776"/>
    </sheetView>
  </sheetViews>
  <sheetFormatPr baseColWidth="10" defaultRowHeight="15"/>
  <cols>
    <col min="1" max="1" width="2.28515625" customWidth="1"/>
    <col min="3" max="3" width="49.7109375" customWidth="1"/>
    <col min="4" max="4" width="16.7109375" customWidth="1"/>
    <col min="5" max="5" width="17" customWidth="1"/>
    <col min="6" max="6" width="20.85546875" customWidth="1"/>
    <col min="9" max="9" width="15" customWidth="1"/>
    <col min="10" max="10" width="17.5703125" customWidth="1"/>
    <col min="11" max="11" width="16.42578125" customWidth="1"/>
  </cols>
  <sheetData>
    <row r="1" spans="2:11" ht="15.75" thickBot="1"/>
    <row r="2" spans="2:11" ht="16.5" thickTop="1">
      <c r="B2" s="521" t="s">
        <v>0</v>
      </c>
      <c r="C2" s="522"/>
      <c r="D2" s="522"/>
      <c r="E2" s="522"/>
      <c r="F2" s="522"/>
      <c r="G2" s="522"/>
      <c r="H2" s="522"/>
      <c r="I2" s="522"/>
      <c r="J2" s="522"/>
      <c r="K2" s="523"/>
    </row>
    <row r="3" spans="2:11" ht="44.25" customHeight="1">
      <c r="B3" s="524" t="s">
        <v>255</v>
      </c>
      <c r="C3" s="525"/>
      <c r="D3" s="525"/>
      <c r="E3" s="525"/>
      <c r="F3" s="525"/>
      <c r="G3" s="525"/>
      <c r="H3" s="525"/>
      <c r="I3" s="525"/>
      <c r="J3" s="525"/>
      <c r="K3" s="526"/>
    </row>
    <row r="4" spans="2:11" ht="15.75">
      <c r="B4" s="527" t="s">
        <v>256</v>
      </c>
      <c r="C4" s="528"/>
      <c r="D4" s="528"/>
      <c r="E4" s="528"/>
      <c r="F4" s="528"/>
      <c r="G4" s="528"/>
      <c r="H4" s="528"/>
      <c r="I4" s="528"/>
      <c r="J4" s="528"/>
      <c r="K4" s="529"/>
    </row>
    <row r="5" spans="2:11" ht="18">
      <c r="B5" s="49"/>
      <c r="C5" s="50"/>
      <c r="D5" s="51"/>
      <c r="E5" s="52"/>
      <c r="F5" s="52"/>
      <c r="G5" s="52"/>
      <c r="H5" s="52"/>
      <c r="I5" s="52"/>
      <c r="J5" s="52"/>
      <c r="K5" s="53"/>
    </row>
    <row r="6" spans="2:11">
      <c r="B6" s="54"/>
      <c r="C6" s="55" t="s">
        <v>2</v>
      </c>
      <c r="D6" s="56"/>
      <c r="E6" s="57"/>
      <c r="F6" s="57"/>
      <c r="G6" s="57"/>
      <c r="H6" s="57"/>
      <c r="I6" s="58"/>
      <c r="J6" s="58" t="s">
        <v>257</v>
      </c>
      <c r="K6" s="59"/>
    </row>
    <row r="7" spans="2:11" ht="15.75" thickBot="1">
      <c r="B7" s="60"/>
      <c r="C7" s="61"/>
      <c r="D7" s="62"/>
      <c r="E7" s="63"/>
      <c r="F7" s="63"/>
      <c r="G7" s="63"/>
      <c r="H7" s="63"/>
      <c r="I7" s="63"/>
      <c r="J7" s="63"/>
      <c r="K7" s="64"/>
    </row>
    <row r="8" spans="2:11" ht="16.5" thickTop="1" thickBot="1">
      <c r="B8" s="65"/>
      <c r="C8" s="66"/>
      <c r="D8" s="67"/>
      <c r="E8" s="68"/>
      <c r="F8" s="68"/>
      <c r="G8" s="68"/>
      <c r="H8" s="68"/>
      <c r="I8" s="68"/>
      <c r="J8" s="68"/>
      <c r="K8" s="68"/>
    </row>
    <row r="9" spans="2:11" ht="15.75" thickTop="1">
      <c r="B9" s="530" t="s">
        <v>258</v>
      </c>
      <c r="C9" s="533" t="s">
        <v>259</v>
      </c>
      <c r="D9" s="536" t="s">
        <v>260</v>
      </c>
      <c r="E9" s="537"/>
      <c r="F9" s="537"/>
      <c r="G9" s="537"/>
      <c r="H9" s="537"/>
      <c r="I9" s="537"/>
      <c r="J9" s="538"/>
      <c r="K9" s="539" t="s">
        <v>261</v>
      </c>
    </row>
    <row r="10" spans="2:11">
      <c r="B10" s="531"/>
      <c r="C10" s="534"/>
      <c r="D10" s="542" t="s">
        <v>262</v>
      </c>
      <c r="E10" s="542" t="s">
        <v>263</v>
      </c>
      <c r="F10" s="542" t="s">
        <v>264</v>
      </c>
      <c r="G10" s="542" t="s">
        <v>265</v>
      </c>
      <c r="H10" s="542" t="s">
        <v>266</v>
      </c>
      <c r="I10" s="542" t="s">
        <v>267</v>
      </c>
      <c r="J10" s="542" t="s">
        <v>268</v>
      </c>
      <c r="K10" s="540"/>
    </row>
    <row r="11" spans="2:11" ht="15.75" thickBot="1">
      <c r="B11" s="532"/>
      <c r="C11" s="535"/>
      <c r="D11" s="543"/>
      <c r="E11" s="543"/>
      <c r="F11" s="543"/>
      <c r="G11" s="543"/>
      <c r="H11" s="543"/>
      <c r="I11" s="543"/>
      <c r="J11" s="543"/>
      <c r="K11" s="541"/>
    </row>
    <row r="12" spans="2:11" ht="15.75" thickTop="1">
      <c r="B12" s="69" t="s">
        <v>269</v>
      </c>
      <c r="C12" s="70" t="s">
        <v>270</v>
      </c>
      <c r="D12" s="71">
        <v>3687595.05</v>
      </c>
      <c r="E12" s="71">
        <v>-500661.05</v>
      </c>
      <c r="F12" s="71">
        <v>3186934</v>
      </c>
      <c r="G12" s="71">
        <v>0</v>
      </c>
      <c r="H12" s="71">
        <v>0</v>
      </c>
      <c r="I12" s="71">
        <v>3186424.85</v>
      </c>
      <c r="J12" s="71">
        <v>3186424.85</v>
      </c>
      <c r="K12" s="72">
        <f t="shared" ref="K12:K75" si="0">F12-I12</f>
        <v>509.14999999990687</v>
      </c>
    </row>
    <row r="13" spans="2:11">
      <c r="B13" s="73">
        <v>1100</v>
      </c>
      <c r="C13" s="74" t="s">
        <v>271</v>
      </c>
      <c r="D13" s="71">
        <v>1461520</v>
      </c>
      <c r="E13" s="71">
        <v>-124900.3</v>
      </c>
      <c r="F13" s="71">
        <v>1336619.7</v>
      </c>
      <c r="G13" s="71">
        <v>0</v>
      </c>
      <c r="H13" s="71">
        <v>0</v>
      </c>
      <c r="I13" s="71">
        <v>1336619.7</v>
      </c>
      <c r="J13" s="71">
        <v>1336619.7</v>
      </c>
      <c r="K13" s="72">
        <f t="shared" si="0"/>
        <v>0</v>
      </c>
    </row>
    <row r="14" spans="2:11">
      <c r="B14" s="73">
        <v>1110</v>
      </c>
      <c r="C14" s="75" t="s">
        <v>272</v>
      </c>
      <c r="D14" s="71">
        <v>0</v>
      </c>
      <c r="E14" s="71">
        <v>0</v>
      </c>
      <c r="F14" s="71">
        <v>0</v>
      </c>
      <c r="G14" s="71">
        <v>0</v>
      </c>
      <c r="H14" s="71">
        <v>0</v>
      </c>
      <c r="I14" s="71">
        <v>0</v>
      </c>
      <c r="J14" s="71">
        <v>0</v>
      </c>
      <c r="K14" s="72">
        <f t="shared" si="0"/>
        <v>0</v>
      </c>
    </row>
    <row r="15" spans="2:11">
      <c r="B15" s="76">
        <v>1111</v>
      </c>
      <c r="C15" s="77" t="s">
        <v>272</v>
      </c>
      <c r="D15" s="78">
        <v>0</v>
      </c>
      <c r="E15" s="79">
        <v>0</v>
      </c>
      <c r="F15" s="80">
        <v>0</v>
      </c>
      <c r="G15" s="79">
        <v>0</v>
      </c>
      <c r="H15" s="79">
        <v>0</v>
      </c>
      <c r="I15" s="80">
        <v>0</v>
      </c>
      <c r="J15" s="79">
        <v>0</v>
      </c>
      <c r="K15" s="72">
        <f>F15-I15</f>
        <v>0</v>
      </c>
    </row>
    <row r="16" spans="2:11">
      <c r="B16" s="73">
        <v>1120</v>
      </c>
      <c r="C16" s="75" t="s">
        <v>273</v>
      </c>
      <c r="D16" s="71">
        <v>0</v>
      </c>
      <c r="E16" s="71">
        <v>0</v>
      </c>
      <c r="F16" s="71">
        <v>0</v>
      </c>
      <c r="G16" s="71">
        <v>0</v>
      </c>
      <c r="H16" s="71">
        <v>0</v>
      </c>
      <c r="I16" s="71">
        <v>0</v>
      </c>
      <c r="J16" s="71">
        <v>0</v>
      </c>
      <c r="K16" s="72">
        <f t="shared" si="0"/>
        <v>0</v>
      </c>
    </row>
    <row r="17" spans="2:11">
      <c r="B17" s="81">
        <v>1121</v>
      </c>
      <c r="C17" s="82" t="s">
        <v>273</v>
      </c>
      <c r="D17" s="78">
        <v>0</v>
      </c>
      <c r="E17" s="83">
        <v>0</v>
      </c>
      <c r="F17" s="80">
        <v>0</v>
      </c>
      <c r="G17" s="79">
        <v>0</v>
      </c>
      <c r="H17" s="79">
        <v>0</v>
      </c>
      <c r="I17" s="80">
        <v>0</v>
      </c>
      <c r="J17" s="79">
        <v>0</v>
      </c>
      <c r="K17" s="72">
        <f t="shared" si="0"/>
        <v>0</v>
      </c>
    </row>
    <row r="18" spans="2:11">
      <c r="B18" s="73">
        <v>1130</v>
      </c>
      <c r="C18" s="75" t="s">
        <v>274</v>
      </c>
      <c r="D18" s="71">
        <v>1461520</v>
      </c>
      <c r="E18" s="71">
        <v>-124900.3</v>
      </c>
      <c r="F18" s="71">
        <v>1336619.7</v>
      </c>
      <c r="G18" s="71">
        <v>0</v>
      </c>
      <c r="H18" s="71">
        <v>0</v>
      </c>
      <c r="I18" s="71">
        <v>1336619.7</v>
      </c>
      <c r="J18" s="71">
        <v>1336619.7</v>
      </c>
      <c r="K18" s="72">
        <f t="shared" si="0"/>
        <v>0</v>
      </c>
    </row>
    <row r="19" spans="2:11">
      <c r="B19" s="76">
        <v>1131</v>
      </c>
      <c r="C19" s="77" t="s">
        <v>275</v>
      </c>
      <c r="D19" s="78">
        <v>1461520</v>
      </c>
      <c r="E19" s="78">
        <v>-124900.3</v>
      </c>
      <c r="F19" s="80">
        <v>1336619.7</v>
      </c>
      <c r="G19" s="78">
        <v>0</v>
      </c>
      <c r="H19" s="78">
        <v>0</v>
      </c>
      <c r="I19" s="80">
        <v>1336619.7</v>
      </c>
      <c r="J19" s="78">
        <v>1336619.7</v>
      </c>
      <c r="K19" s="72">
        <f t="shared" si="0"/>
        <v>0</v>
      </c>
    </row>
    <row r="20" spans="2:11">
      <c r="B20" s="76">
        <v>1132</v>
      </c>
      <c r="C20" s="77" t="s">
        <v>276</v>
      </c>
      <c r="D20" s="78">
        <v>0</v>
      </c>
      <c r="E20" s="78">
        <v>0</v>
      </c>
      <c r="F20" s="80">
        <v>0</v>
      </c>
      <c r="G20" s="78">
        <v>0</v>
      </c>
      <c r="H20" s="78">
        <v>0</v>
      </c>
      <c r="I20" s="80">
        <v>0</v>
      </c>
      <c r="J20" s="78">
        <v>0</v>
      </c>
      <c r="K20" s="72">
        <f t="shared" si="0"/>
        <v>0</v>
      </c>
    </row>
    <row r="21" spans="2:11">
      <c r="B21" s="76">
        <v>1133</v>
      </c>
      <c r="C21" s="77" t="s">
        <v>277</v>
      </c>
      <c r="D21" s="78">
        <v>0</v>
      </c>
      <c r="E21" s="78">
        <v>0</v>
      </c>
      <c r="F21" s="80">
        <v>0</v>
      </c>
      <c r="G21" s="78">
        <v>0</v>
      </c>
      <c r="H21" s="78">
        <v>0</v>
      </c>
      <c r="I21" s="80">
        <v>0</v>
      </c>
      <c r="J21" s="78">
        <v>0</v>
      </c>
      <c r="K21" s="72">
        <f t="shared" si="0"/>
        <v>0</v>
      </c>
    </row>
    <row r="22" spans="2:11">
      <c r="B22" s="76">
        <v>1134</v>
      </c>
      <c r="C22" s="77" t="s">
        <v>278</v>
      </c>
      <c r="D22" s="78">
        <v>0</v>
      </c>
      <c r="E22" s="78">
        <v>0</v>
      </c>
      <c r="F22" s="80">
        <v>0</v>
      </c>
      <c r="G22" s="78">
        <v>0</v>
      </c>
      <c r="H22" s="78">
        <v>0</v>
      </c>
      <c r="I22" s="80">
        <v>0</v>
      </c>
      <c r="J22" s="78">
        <v>0</v>
      </c>
      <c r="K22" s="72">
        <f t="shared" si="0"/>
        <v>0</v>
      </c>
    </row>
    <row r="23" spans="2:11">
      <c r="B23" s="76">
        <v>1135</v>
      </c>
      <c r="C23" s="77" t="s">
        <v>279</v>
      </c>
      <c r="D23" s="78">
        <v>0</v>
      </c>
      <c r="E23" s="78">
        <v>0</v>
      </c>
      <c r="F23" s="80">
        <v>0</v>
      </c>
      <c r="G23" s="78">
        <v>0</v>
      </c>
      <c r="H23" s="78">
        <v>0</v>
      </c>
      <c r="I23" s="80">
        <v>0</v>
      </c>
      <c r="J23" s="78">
        <v>0</v>
      </c>
      <c r="K23" s="72">
        <f t="shared" si="0"/>
        <v>0</v>
      </c>
    </row>
    <row r="24" spans="2:11" ht="23.25">
      <c r="B24" s="73">
        <v>1140</v>
      </c>
      <c r="C24" s="75" t="s">
        <v>280</v>
      </c>
      <c r="D24" s="71">
        <v>0</v>
      </c>
      <c r="E24" s="71">
        <v>0</v>
      </c>
      <c r="F24" s="71">
        <v>0</v>
      </c>
      <c r="G24" s="71">
        <v>0</v>
      </c>
      <c r="H24" s="71">
        <v>0</v>
      </c>
      <c r="I24" s="71">
        <v>0</v>
      </c>
      <c r="J24" s="71">
        <v>0</v>
      </c>
      <c r="K24" s="72">
        <f t="shared" si="0"/>
        <v>0</v>
      </c>
    </row>
    <row r="25" spans="2:11">
      <c r="B25" s="76">
        <v>1141</v>
      </c>
      <c r="C25" s="77" t="s">
        <v>280</v>
      </c>
      <c r="D25" s="78">
        <v>0</v>
      </c>
      <c r="E25" s="79">
        <v>0</v>
      </c>
      <c r="F25" s="80">
        <v>0</v>
      </c>
      <c r="G25" s="79">
        <v>0</v>
      </c>
      <c r="H25" s="79">
        <v>0</v>
      </c>
      <c r="I25" s="80">
        <v>0</v>
      </c>
      <c r="J25" s="79">
        <v>0</v>
      </c>
      <c r="K25" s="72">
        <f t="shared" si="0"/>
        <v>0</v>
      </c>
    </row>
    <row r="26" spans="2:11">
      <c r="B26" s="73">
        <v>1200</v>
      </c>
      <c r="C26" s="84" t="s">
        <v>281</v>
      </c>
      <c r="D26" s="71">
        <v>159554.20000000001</v>
      </c>
      <c r="E26" s="71">
        <v>-38862.699999999997</v>
      </c>
      <c r="F26" s="71">
        <v>120691.5</v>
      </c>
      <c r="G26" s="71">
        <v>0</v>
      </c>
      <c r="H26" s="71">
        <v>0</v>
      </c>
      <c r="I26" s="71">
        <v>120691.5</v>
      </c>
      <c r="J26" s="71">
        <v>120691.5</v>
      </c>
      <c r="K26" s="72">
        <f t="shared" si="0"/>
        <v>0</v>
      </c>
    </row>
    <row r="27" spans="2:11">
      <c r="B27" s="73">
        <v>1210</v>
      </c>
      <c r="C27" s="75" t="s">
        <v>282</v>
      </c>
      <c r="D27" s="71">
        <v>159554.20000000001</v>
      </c>
      <c r="E27" s="71">
        <v>-38862.699999999997</v>
      </c>
      <c r="F27" s="71">
        <v>120691.5</v>
      </c>
      <c r="G27" s="71">
        <v>0</v>
      </c>
      <c r="H27" s="71">
        <v>0</v>
      </c>
      <c r="I27" s="71">
        <v>120691.5</v>
      </c>
      <c r="J27" s="71">
        <v>120691.5</v>
      </c>
      <c r="K27" s="72">
        <f t="shared" si="0"/>
        <v>0</v>
      </c>
    </row>
    <row r="28" spans="2:11">
      <c r="B28" s="76">
        <v>1211</v>
      </c>
      <c r="C28" s="77" t="s">
        <v>283</v>
      </c>
      <c r="D28" s="78">
        <v>159554.20000000001</v>
      </c>
      <c r="E28" s="78">
        <v>-38862.699999999997</v>
      </c>
      <c r="F28" s="80">
        <v>120691.5</v>
      </c>
      <c r="G28" s="79">
        <v>0</v>
      </c>
      <c r="H28" s="79">
        <v>0</v>
      </c>
      <c r="I28" s="80">
        <v>120691.5</v>
      </c>
      <c r="J28" s="79">
        <v>120691.5</v>
      </c>
      <c r="K28" s="72">
        <f t="shared" si="0"/>
        <v>0</v>
      </c>
    </row>
    <row r="29" spans="2:11">
      <c r="B29" s="73">
        <v>1220</v>
      </c>
      <c r="C29" s="75" t="s">
        <v>284</v>
      </c>
      <c r="D29" s="71">
        <v>0</v>
      </c>
      <c r="E29" s="71">
        <v>0</v>
      </c>
      <c r="F29" s="71">
        <v>0</v>
      </c>
      <c r="G29" s="71">
        <v>0</v>
      </c>
      <c r="H29" s="71">
        <v>0</v>
      </c>
      <c r="I29" s="71">
        <v>0</v>
      </c>
      <c r="J29" s="71">
        <v>0</v>
      </c>
      <c r="K29" s="72">
        <f t="shared" si="0"/>
        <v>0</v>
      </c>
    </row>
    <row r="30" spans="2:11">
      <c r="B30" s="76">
        <v>1221</v>
      </c>
      <c r="C30" s="77" t="s">
        <v>285</v>
      </c>
      <c r="D30" s="78">
        <v>0</v>
      </c>
      <c r="E30" s="78">
        <v>0</v>
      </c>
      <c r="F30" s="80">
        <v>0</v>
      </c>
      <c r="G30" s="78">
        <v>0</v>
      </c>
      <c r="H30" s="78">
        <v>0</v>
      </c>
      <c r="I30" s="80">
        <v>0</v>
      </c>
      <c r="J30" s="78">
        <v>0</v>
      </c>
      <c r="K30" s="72">
        <f t="shared" si="0"/>
        <v>0</v>
      </c>
    </row>
    <row r="31" spans="2:11">
      <c r="B31" s="76">
        <v>1222</v>
      </c>
      <c r="C31" s="77" t="s">
        <v>286</v>
      </c>
      <c r="D31" s="78">
        <v>0</v>
      </c>
      <c r="E31" s="78">
        <v>0</v>
      </c>
      <c r="F31" s="80">
        <v>0</v>
      </c>
      <c r="G31" s="78">
        <v>0</v>
      </c>
      <c r="H31" s="78">
        <v>0</v>
      </c>
      <c r="I31" s="80">
        <v>0</v>
      </c>
      <c r="J31" s="78">
        <v>0</v>
      </c>
      <c r="K31" s="72">
        <f t="shared" si="0"/>
        <v>0</v>
      </c>
    </row>
    <row r="32" spans="2:11">
      <c r="B32" s="76">
        <v>1223</v>
      </c>
      <c r="C32" s="77" t="s">
        <v>287</v>
      </c>
      <c r="D32" s="78">
        <v>0</v>
      </c>
      <c r="E32" s="78">
        <v>0</v>
      </c>
      <c r="F32" s="80">
        <v>0</v>
      </c>
      <c r="G32" s="78">
        <v>0</v>
      </c>
      <c r="H32" s="78">
        <v>0</v>
      </c>
      <c r="I32" s="80">
        <v>0</v>
      </c>
      <c r="J32" s="78">
        <v>0</v>
      </c>
      <c r="K32" s="72">
        <f t="shared" si="0"/>
        <v>0</v>
      </c>
    </row>
    <row r="33" spans="2:11">
      <c r="B33" s="73">
        <v>1230</v>
      </c>
      <c r="C33" s="75" t="s">
        <v>288</v>
      </c>
      <c r="D33" s="71">
        <v>0</v>
      </c>
      <c r="E33" s="71">
        <v>0</v>
      </c>
      <c r="F33" s="71">
        <v>0</v>
      </c>
      <c r="G33" s="71">
        <v>0</v>
      </c>
      <c r="H33" s="71">
        <v>0</v>
      </c>
      <c r="I33" s="71">
        <v>0</v>
      </c>
      <c r="J33" s="71">
        <v>0</v>
      </c>
      <c r="K33" s="72">
        <f t="shared" si="0"/>
        <v>0</v>
      </c>
    </row>
    <row r="34" spans="2:11">
      <c r="B34" s="76">
        <v>1231</v>
      </c>
      <c r="C34" s="77" t="s">
        <v>289</v>
      </c>
      <c r="D34" s="78">
        <v>0</v>
      </c>
      <c r="E34" s="78">
        <v>0</v>
      </c>
      <c r="F34" s="80">
        <v>0</v>
      </c>
      <c r="G34" s="79">
        <v>0</v>
      </c>
      <c r="H34" s="79">
        <v>0</v>
      </c>
      <c r="I34" s="80">
        <v>0</v>
      </c>
      <c r="J34" s="79">
        <v>0</v>
      </c>
      <c r="K34" s="72">
        <f t="shared" si="0"/>
        <v>0</v>
      </c>
    </row>
    <row r="35" spans="2:11" ht="23.25">
      <c r="B35" s="73">
        <v>1240</v>
      </c>
      <c r="C35" s="75" t="s">
        <v>290</v>
      </c>
      <c r="D35" s="71">
        <v>0</v>
      </c>
      <c r="E35" s="71">
        <v>0</v>
      </c>
      <c r="F35" s="71">
        <v>0</v>
      </c>
      <c r="G35" s="71">
        <v>0</v>
      </c>
      <c r="H35" s="71">
        <v>0</v>
      </c>
      <c r="I35" s="71">
        <v>0</v>
      </c>
      <c r="J35" s="71">
        <v>0</v>
      </c>
      <c r="K35" s="72">
        <f t="shared" si="0"/>
        <v>0</v>
      </c>
    </row>
    <row r="36" spans="2:11">
      <c r="B36" s="76">
        <v>1241</v>
      </c>
      <c r="C36" s="77" t="s">
        <v>291</v>
      </c>
      <c r="D36" s="78">
        <v>0</v>
      </c>
      <c r="E36" s="78">
        <v>0</v>
      </c>
      <c r="F36" s="80">
        <v>0</v>
      </c>
      <c r="G36" s="79">
        <v>0</v>
      </c>
      <c r="H36" s="79">
        <v>0</v>
      </c>
      <c r="I36" s="80">
        <v>0</v>
      </c>
      <c r="J36" s="79">
        <v>0</v>
      </c>
      <c r="K36" s="72">
        <f t="shared" si="0"/>
        <v>0</v>
      </c>
    </row>
    <row r="37" spans="2:11">
      <c r="B37" s="73">
        <v>1300</v>
      </c>
      <c r="C37" s="84" t="s">
        <v>292</v>
      </c>
      <c r="D37" s="71">
        <v>2027769.55</v>
      </c>
      <c r="E37" s="71">
        <v>-458366.53</v>
      </c>
      <c r="F37" s="71">
        <v>1569403.02</v>
      </c>
      <c r="G37" s="71">
        <v>0</v>
      </c>
      <c r="H37" s="71">
        <v>0</v>
      </c>
      <c r="I37" s="71">
        <v>1569403.02</v>
      </c>
      <c r="J37" s="71">
        <v>1569403.02</v>
      </c>
      <c r="K37" s="72">
        <f t="shared" si="0"/>
        <v>0</v>
      </c>
    </row>
    <row r="38" spans="2:11">
      <c r="B38" s="73">
        <v>1310</v>
      </c>
      <c r="C38" s="75" t="s">
        <v>293</v>
      </c>
      <c r="D38" s="71">
        <v>0</v>
      </c>
      <c r="E38" s="71">
        <v>0</v>
      </c>
      <c r="F38" s="71">
        <v>0</v>
      </c>
      <c r="G38" s="71">
        <v>0</v>
      </c>
      <c r="H38" s="71">
        <v>0</v>
      </c>
      <c r="I38" s="71">
        <v>0</v>
      </c>
      <c r="J38" s="71">
        <v>0</v>
      </c>
      <c r="K38" s="72">
        <f t="shared" si="0"/>
        <v>0</v>
      </c>
    </row>
    <row r="39" spans="2:11">
      <c r="B39" s="76">
        <v>1311</v>
      </c>
      <c r="C39" s="77" t="s">
        <v>294</v>
      </c>
      <c r="D39" s="78">
        <v>0</v>
      </c>
      <c r="E39" s="78">
        <v>0</v>
      </c>
      <c r="F39" s="80">
        <v>0</v>
      </c>
      <c r="G39" s="78">
        <v>0</v>
      </c>
      <c r="H39" s="78">
        <v>0</v>
      </c>
      <c r="I39" s="80">
        <v>0</v>
      </c>
      <c r="J39" s="78">
        <v>0</v>
      </c>
      <c r="K39" s="72">
        <f t="shared" si="0"/>
        <v>0</v>
      </c>
    </row>
    <row r="40" spans="2:11">
      <c r="B40" s="76">
        <v>1312</v>
      </c>
      <c r="C40" s="77" t="s">
        <v>295</v>
      </c>
      <c r="D40" s="78">
        <v>0</v>
      </c>
      <c r="E40" s="78">
        <v>0</v>
      </c>
      <c r="F40" s="80">
        <v>0</v>
      </c>
      <c r="G40" s="78">
        <v>0</v>
      </c>
      <c r="H40" s="78">
        <v>0</v>
      </c>
      <c r="I40" s="80">
        <v>0</v>
      </c>
      <c r="J40" s="78">
        <v>0</v>
      </c>
      <c r="K40" s="72">
        <f t="shared" si="0"/>
        <v>0</v>
      </c>
    </row>
    <row r="41" spans="2:11">
      <c r="B41" s="76">
        <v>1313</v>
      </c>
      <c r="C41" s="77" t="s">
        <v>296</v>
      </c>
      <c r="D41" s="78">
        <v>0</v>
      </c>
      <c r="E41" s="78">
        <v>0</v>
      </c>
      <c r="F41" s="80">
        <v>0</v>
      </c>
      <c r="G41" s="78">
        <v>0</v>
      </c>
      <c r="H41" s="78">
        <v>0</v>
      </c>
      <c r="I41" s="80">
        <v>0</v>
      </c>
      <c r="J41" s="78">
        <v>0</v>
      </c>
      <c r="K41" s="72">
        <f t="shared" si="0"/>
        <v>0</v>
      </c>
    </row>
    <row r="42" spans="2:11" ht="23.25">
      <c r="B42" s="73">
        <v>1320</v>
      </c>
      <c r="C42" s="75" t="s">
        <v>297</v>
      </c>
      <c r="D42" s="71">
        <v>213000</v>
      </c>
      <c r="E42" s="71">
        <v>-46354.16</v>
      </c>
      <c r="F42" s="71">
        <v>166645.84</v>
      </c>
      <c r="G42" s="71">
        <v>0</v>
      </c>
      <c r="H42" s="71">
        <v>0</v>
      </c>
      <c r="I42" s="71">
        <v>166645.84</v>
      </c>
      <c r="J42" s="71">
        <v>166645.84</v>
      </c>
      <c r="K42" s="72">
        <f t="shared" si="0"/>
        <v>0</v>
      </c>
    </row>
    <row r="43" spans="2:11">
      <c r="B43" s="76">
        <v>1321</v>
      </c>
      <c r="C43" s="77" t="s">
        <v>298</v>
      </c>
      <c r="D43" s="78">
        <v>18000</v>
      </c>
      <c r="E43" s="78">
        <v>-18000</v>
      </c>
      <c r="F43" s="80">
        <v>0</v>
      </c>
      <c r="G43" s="78">
        <v>0</v>
      </c>
      <c r="H43" s="78">
        <v>0</v>
      </c>
      <c r="I43" s="80">
        <v>0</v>
      </c>
      <c r="J43" s="78">
        <v>0</v>
      </c>
      <c r="K43" s="72">
        <f t="shared" si="0"/>
        <v>0</v>
      </c>
    </row>
    <row r="44" spans="2:11">
      <c r="B44" s="76">
        <v>1322</v>
      </c>
      <c r="C44" s="77" t="s">
        <v>299</v>
      </c>
      <c r="D44" s="78">
        <v>195000</v>
      </c>
      <c r="E44" s="78">
        <v>-28354.16</v>
      </c>
      <c r="F44" s="80">
        <v>166645.84</v>
      </c>
      <c r="G44" s="78">
        <v>0</v>
      </c>
      <c r="H44" s="78">
        <v>0</v>
      </c>
      <c r="I44" s="80">
        <v>166645.84</v>
      </c>
      <c r="J44" s="78">
        <v>166645.84</v>
      </c>
      <c r="K44" s="72">
        <f t="shared" si="0"/>
        <v>0</v>
      </c>
    </row>
    <row r="45" spans="2:11">
      <c r="B45" s="76">
        <v>1323</v>
      </c>
      <c r="C45" s="77" t="s">
        <v>300</v>
      </c>
      <c r="D45" s="78">
        <v>0</v>
      </c>
      <c r="E45" s="78">
        <v>0</v>
      </c>
      <c r="F45" s="80">
        <v>0</v>
      </c>
      <c r="G45" s="78">
        <v>0</v>
      </c>
      <c r="H45" s="78">
        <v>0</v>
      </c>
      <c r="I45" s="80">
        <v>0</v>
      </c>
      <c r="J45" s="78">
        <v>0</v>
      </c>
      <c r="K45" s="72">
        <f t="shared" si="0"/>
        <v>0</v>
      </c>
    </row>
    <row r="46" spans="2:11">
      <c r="B46" s="76">
        <v>1324</v>
      </c>
      <c r="C46" s="77" t="s">
        <v>301</v>
      </c>
      <c r="D46" s="78">
        <v>0</v>
      </c>
      <c r="E46" s="78">
        <v>0</v>
      </c>
      <c r="F46" s="80">
        <v>0</v>
      </c>
      <c r="G46" s="78">
        <v>0</v>
      </c>
      <c r="H46" s="78">
        <v>0</v>
      </c>
      <c r="I46" s="80">
        <v>0</v>
      </c>
      <c r="J46" s="78">
        <v>0</v>
      </c>
      <c r="K46" s="72">
        <f t="shared" si="0"/>
        <v>0</v>
      </c>
    </row>
    <row r="47" spans="2:11">
      <c r="B47" s="76">
        <v>1325</v>
      </c>
      <c r="C47" s="77" t="s">
        <v>302</v>
      </c>
      <c r="D47" s="78">
        <v>0</v>
      </c>
      <c r="E47" s="78">
        <v>0</v>
      </c>
      <c r="F47" s="80">
        <v>0</v>
      </c>
      <c r="G47" s="78">
        <v>0</v>
      </c>
      <c r="H47" s="78">
        <v>0</v>
      </c>
      <c r="I47" s="80">
        <v>0</v>
      </c>
      <c r="J47" s="78">
        <v>0</v>
      </c>
      <c r="K47" s="72">
        <f t="shared" si="0"/>
        <v>0</v>
      </c>
    </row>
    <row r="48" spans="2:11">
      <c r="B48" s="73">
        <v>1330</v>
      </c>
      <c r="C48" s="75" t="s">
        <v>303</v>
      </c>
      <c r="D48" s="71">
        <v>0</v>
      </c>
      <c r="E48" s="71">
        <v>0</v>
      </c>
      <c r="F48" s="71">
        <v>0</v>
      </c>
      <c r="G48" s="71">
        <v>0</v>
      </c>
      <c r="H48" s="71">
        <v>0</v>
      </c>
      <c r="I48" s="71">
        <v>0</v>
      </c>
      <c r="J48" s="71">
        <v>0</v>
      </c>
      <c r="K48" s="72">
        <f t="shared" si="0"/>
        <v>0</v>
      </c>
    </row>
    <row r="49" spans="2:11">
      <c r="B49" s="76">
        <v>1331</v>
      </c>
      <c r="C49" s="77" t="s">
        <v>304</v>
      </c>
      <c r="D49" s="78">
        <v>0</v>
      </c>
      <c r="E49" s="78">
        <v>0</v>
      </c>
      <c r="F49" s="80">
        <v>0</v>
      </c>
      <c r="G49" s="79">
        <v>0</v>
      </c>
      <c r="H49" s="79">
        <v>0</v>
      </c>
      <c r="I49" s="80">
        <v>0</v>
      </c>
      <c r="J49" s="79">
        <v>0</v>
      </c>
      <c r="K49" s="72">
        <f t="shared" si="0"/>
        <v>0</v>
      </c>
    </row>
    <row r="50" spans="2:11">
      <c r="B50" s="73">
        <v>1340</v>
      </c>
      <c r="C50" s="75" t="s">
        <v>305</v>
      </c>
      <c r="D50" s="71">
        <v>1814769.55</v>
      </c>
      <c r="E50" s="71">
        <v>-412012.37</v>
      </c>
      <c r="F50" s="71">
        <v>1402757.18</v>
      </c>
      <c r="G50" s="71">
        <v>0</v>
      </c>
      <c r="H50" s="71">
        <v>0</v>
      </c>
      <c r="I50" s="71">
        <v>1402757.18</v>
      </c>
      <c r="J50" s="71">
        <v>1402757.18</v>
      </c>
      <c r="K50" s="72">
        <f t="shared" si="0"/>
        <v>0</v>
      </c>
    </row>
    <row r="51" spans="2:11">
      <c r="B51" s="76">
        <v>1341</v>
      </c>
      <c r="C51" s="77" t="s">
        <v>306</v>
      </c>
      <c r="D51" s="78">
        <v>0</v>
      </c>
      <c r="E51" s="78">
        <v>0</v>
      </c>
      <c r="F51" s="80">
        <v>0</v>
      </c>
      <c r="G51" s="78">
        <v>0</v>
      </c>
      <c r="H51" s="78">
        <v>0</v>
      </c>
      <c r="I51" s="80">
        <v>0</v>
      </c>
      <c r="J51" s="78">
        <v>0</v>
      </c>
      <c r="K51" s="72">
        <f t="shared" si="0"/>
        <v>0</v>
      </c>
    </row>
    <row r="52" spans="2:11">
      <c r="B52" s="76">
        <v>1342</v>
      </c>
      <c r="C52" s="77" t="s">
        <v>307</v>
      </c>
      <c r="D52" s="78">
        <v>0</v>
      </c>
      <c r="E52" s="78">
        <v>0</v>
      </c>
      <c r="F52" s="80">
        <v>0</v>
      </c>
      <c r="G52" s="78">
        <v>0</v>
      </c>
      <c r="H52" s="78">
        <v>0</v>
      </c>
      <c r="I52" s="80">
        <v>0</v>
      </c>
      <c r="J52" s="78">
        <v>0</v>
      </c>
      <c r="K52" s="72">
        <f t="shared" si="0"/>
        <v>0</v>
      </c>
    </row>
    <row r="53" spans="2:11">
      <c r="B53" s="76">
        <v>1343</v>
      </c>
      <c r="C53" s="77" t="s">
        <v>308</v>
      </c>
      <c r="D53" s="78">
        <v>0</v>
      </c>
      <c r="E53" s="78">
        <v>0</v>
      </c>
      <c r="F53" s="80">
        <v>0</v>
      </c>
      <c r="G53" s="78">
        <v>0</v>
      </c>
      <c r="H53" s="78">
        <v>0</v>
      </c>
      <c r="I53" s="80">
        <v>0</v>
      </c>
      <c r="J53" s="78">
        <v>0</v>
      </c>
      <c r="K53" s="72">
        <f t="shared" si="0"/>
        <v>0</v>
      </c>
    </row>
    <row r="54" spans="2:11">
      <c r="B54" s="76">
        <v>1344</v>
      </c>
      <c r="C54" s="77" t="s">
        <v>309</v>
      </c>
      <c r="D54" s="78">
        <v>0</v>
      </c>
      <c r="E54" s="78">
        <v>0</v>
      </c>
      <c r="F54" s="80">
        <v>0</v>
      </c>
      <c r="G54" s="78">
        <v>0</v>
      </c>
      <c r="H54" s="78">
        <v>0</v>
      </c>
      <c r="I54" s="80">
        <v>0</v>
      </c>
      <c r="J54" s="78">
        <v>0</v>
      </c>
      <c r="K54" s="72">
        <f t="shared" si="0"/>
        <v>0</v>
      </c>
    </row>
    <row r="55" spans="2:11">
      <c r="B55" s="76" t="s">
        <v>310</v>
      </c>
      <c r="C55" s="77" t="s">
        <v>311</v>
      </c>
      <c r="D55" s="78">
        <v>1814769.55</v>
      </c>
      <c r="E55" s="78">
        <v>-412012.37</v>
      </c>
      <c r="F55" s="80">
        <v>1402757.18</v>
      </c>
      <c r="G55" s="78">
        <v>0</v>
      </c>
      <c r="H55" s="78">
        <v>0</v>
      </c>
      <c r="I55" s="80">
        <v>1402757.18</v>
      </c>
      <c r="J55" s="78">
        <v>1402757.18</v>
      </c>
      <c r="K55" s="72">
        <f t="shared" si="0"/>
        <v>0</v>
      </c>
    </row>
    <row r="56" spans="2:11">
      <c r="B56" s="76" t="s">
        <v>312</v>
      </c>
      <c r="C56" s="77" t="s">
        <v>313</v>
      </c>
      <c r="D56" s="78">
        <v>0</v>
      </c>
      <c r="E56" s="78">
        <v>0</v>
      </c>
      <c r="F56" s="80">
        <v>0</v>
      </c>
      <c r="G56" s="78">
        <v>0</v>
      </c>
      <c r="H56" s="78">
        <v>0</v>
      </c>
      <c r="I56" s="80">
        <v>0</v>
      </c>
      <c r="J56" s="78">
        <v>0</v>
      </c>
      <c r="K56" s="72">
        <f t="shared" si="0"/>
        <v>0</v>
      </c>
    </row>
    <row r="57" spans="2:11">
      <c r="B57" s="76" t="s">
        <v>314</v>
      </c>
      <c r="C57" s="77" t="s">
        <v>315</v>
      </c>
      <c r="D57" s="78">
        <v>0</v>
      </c>
      <c r="E57" s="78">
        <v>0</v>
      </c>
      <c r="F57" s="80">
        <v>0</v>
      </c>
      <c r="G57" s="78">
        <v>0</v>
      </c>
      <c r="H57" s="78">
        <v>0</v>
      </c>
      <c r="I57" s="80">
        <v>0</v>
      </c>
      <c r="J57" s="78">
        <v>0</v>
      </c>
      <c r="K57" s="72">
        <f t="shared" si="0"/>
        <v>0</v>
      </c>
    </row>
    <row r="58" spans="2:11">
      <c r="B58" s="76" t="s">
        <v>316</v>
      </c>
      <c r="C58" s="77" t="s">
        <v>317</v>
      </c>
      <c r="D58" s="78">
        <v>0</v>
      </c>
      <c r="E58" s="78">
        <v>0</v>
      </c>
      <c r="F58" s="80">
        <v>0</v>
      </c>
      <c r="G58" s="78">
        <v>0</v>
      </c>
      <c r="H58" s="78">
        <v>0</v>
      </c>
      <c r="I58" s="80">
        <v>0</v>
      </c>
      <c r="J58" s="78">
        <v>0</v>
      </c>
      <c r="K58" s="72">
        <f t="shared" si="0"/>
        <v>0</v>
      </c>
    </row>
    <row r="59" spans="2:11">
      <c r="B59" s="76" t="s">
        <v>318</v>
      </c>
      <c r="C59" s="77" t="s">
        <v>319</v>
      </c>
      <c r="D59" s="78">
        <v>0</v>
      </c>
      <c r="E59" s="78">
        <v>0</v>
      </c>
      <c r="F59" s="80">
        <v>0</v>
      </c>
      <c r="G59" s="78">
        <v>0</v>
      </c>
      <c r="H59" s="78">
        <v>0</v>
      </c>
      <c r="I59" s="80">
        <v>0</v>
      </c>
      <c r="J59" s="78">
        <v>0</v>
      </c>
      <c r="K59" s="72">
        <f t="shared" si="0"/>
        <v>0</v>
      </c>
    </row>
    <row r="60" spans="2:11">
      <c r="B60" s="73" t="s">
        <v>320</v>
      </c>
      <c r="C60" s="75" t="s">
        <v>321</v>
      </c>
      <c r="D60" s="71">
        <v>0</v>
      </c>
      <c r="E60" s="85">
        <v>0</v>
      </c>
      <c r="F60" s="85">
        <v>0</v>
      </c>
      <c r="G60" s="85">
        <v>0</v>
      </c>
      <c r="H60" s="85">
        <v>0</v>
      </c>
      <c r="I60" s="85">
        <v>0</v>
      </c>
      <c r="J60" s="85">
        <v>0</v>
      </c>
      <c r="K60" s="72">
        <f t="shared" si="0"/>
        <v>0</v>
      </c>
    </row>
    <row r="61" spans="2:11">
      <c r="B61" s="76" t="s">
        <v>322</v>
      </c>
      <c r="C61" s="77" t="s">
        <v>321</v>
      </c>
      <c r="D61" s="78">
        <v>0</v>
      </c>
      <c r="E61" s="78">
        <v>0</v>
      </c>
      <c r="F61" s="80">
        <v>0</v>
      </c>
      <c r="G61" s="79">
        <v>0</v>
      </c>
      <c r="H61" s="79">
        <v>0</v>
      </c>
      <c r="I61" s="80">
        <v>0</v>
      </c>
      <c r="J61" s="79">
        <v>0</v>
      </c>
      <c r="K61" s="72">
        <f t="shared" si="0"/>
        <v>0</v>
      </c>
    </row>
    <row r="62" spans="2:11" ht="23.25">
      <c r="B62" s="73">
        <v>1360</v>
      </c>
      <c r="C62" s="75" t="s">
        <v>323</v>
      </c>
      <c r="D62" s="71">
        <v>0</v>
      </c>
      <c r="E62" s="85">
        <v>0</v>
      </c>
      <c r="F62" s="85">
        <v>0</v>
      </c>
      <c r="G62" s="85">
        <v>0</v>
      </c>
      <c r="H62" s="85">
        <v>0</v>
      </c>
      <c r="I62" s="85">
        <v>0</v>
      </c>
      <c r="J62" s="85">
        <v>0</v>
      </c>
      <c r="K62" s="72">
        <f t="shared" si="0"/>
        <v>0</v>
      </c>
    </row>
    <row r="63" spans="2:11" ht="23.25">
      <c r="B63" s="76">
        <v>1361</v>
      </c>
      <c r="C63" s="77" t="s">
        <v>323</v>
      </c>
      <c r="D63" s="78">
        <v>0</v>
      </c>
      <c r="E63" s="78">
        <v>0</v>
      </c>
      <c r="F63" s="80">
        <v>0</v>
      </c>
      <c r="G63" s="79">
        <v>0</v>
      </c>
      <c r="H63" s="79">
        <v>0</v>
      </c>
      <c r="I63" s="80">
        <v>0</v>
      </c>
      <c r="J63" s="79">
        <v>0</v>
      </c>
      <c r="K63" s="72">
        <f t="shared" si="0"/>
        <v>0</v>
      </c>
    </row>
    <row r="64" spans="2:11">
      <c r="B64" s="73">
        <v>1370</v>
      </c>
      <c r="C64" s="75" t="s">
        <v>324</v>
      </c>
      <c r="D64" s="71">
        <v>0</v>
      </c>
      <c r="E64" s="85">
        <v>0</v>
      </c>
      <c r="F64" s="85">
        <v>0</v>
      </c>
      <c r="G64" s="85">
        <v>0</v>
      </c>
      <c r="H64" s="85">
        <v>0</v>
      </c>
      <c r="I64" s="85">
        <v>0</v>
      </c>
      <c r="J64" s="85">
        <v>0</v>
      </c>
      <c r="K64" s="72">
        <f t="shared" si="0"/>
        <v>0</v>
      </c>
    </row>
    <row r="65" spans="2:11">
      <c r="B65" s="76" t="s">
        <v>325</v>
      </c>
      <c r="C65" s="77" t="s">
        <v>324</v>
      </c>
      <c r="D65" s="78">
        <v>0</v>
      </c>
      <c r="E65" s="78">
        <v>0</v>
      </c>
      <c r="F65" s="80">
        <v>0</v>
      </c>
      <c r="G65" s="79">
        <v>0</v>
      </c>
      <c r="H65" s="79">
        <v>0</v>
      </c>
      <c r="I65" s="80">
        <v>0</v>
      </c>
      <c r="J65" s="79">
        <v>0</v>
      </c>
      <c r="K65" s="72">
        <f t="shared" si="0"/>
        <v>0</v>
      </c>
    </row>
    <row r="66" spans="2:11" ht="23.25">
      <c r="B66" s="73">
        <v>1380</v>
      </c>
      <c r="C66" s="75" t="s">
        <v>326</v>
      </c>
      <c r="D66" s="71">
        <v>0</v>
      </c>
      <c r="E66" s="85">
        <v>0</v>
      </c>
      <c r="F66" s="85">
        <v>0</v>
      </c>
      <c r="G66" s="85">
        <v>0</v>
      </c>
      <c r="H66" s="85">
        <v>0</v>
      </c>
      <c r="I66" s="85">
        <v>0</v>
      </c>
      <c r="J66" s="85">
        <v>0</v>
      </c>
      <c r="K66" s="72">
        <f t="shared" si="0"/>
        <v>0</v>
      </c>
    </row>
    <row r="67" spans="2:11" ht="23.25">
      <c r="B67" s="76">
        <v>1381</v>
      </c>
      <c r="C67" s="77" t="s">
        <v>326</v>
      </c>
      <c r="D67" s="78">
        <v>0</v>
      </c>
      <c r="E67" s="78">
        <v>0</v>
      </c>
      <c r="F67" s="80">
        <v>0</v>
      </c>
      <c r="G67" s="79">
        <v>0</v>
      </c>
      <c r="H67" s="79">
        <v>0</v>
      </c>
      <c r="I67" s="80">
        <v>0</v>
      </c>
      <c r="J67" s="79">
        <v>0</v>
      </c>
      <c r="K67" s="72">
        <f t="shared" si="0"/>
        <v>0</v>
      </c>
    </row>
    <row r="68" spans="2:11">
      <c r="B68" s="73">
        <v>1400</v>
      </c>
      <c r="C68" s="84" t="s">
        <v>327</v>
      </c>
      <c r="D68" s="71">
        <v>38751.300000000003</v>
      </c>
      <c r="E68" s="85">
        <v>92112.48</v>
      </c>
      <c r="F68" s="85">
        <v>130863.78</v>
      </c>
      <c r="G68" s="85">
        <v>0</v>
      </c>
      <c r="H68" s="85">
        <v>0</v>
      </c>
      <c r="I68" s="85">
        <v>130354.63</v>
      </c>
      <c r="J68" s="85">
        <v>130354.63</v>
      </c>
      <c r="K68" s="72">
        <f t="shared" si="0"/>
        <v>509.14999999999418</v>
      </c>
    </row>
    <row r="69" spans="2:11">
      <c r="B69" s="73">
        <v>1410</v>
      </c>
      <c r="C69" s="75" t="s">
        <v>328</v>
      </c>
      <c r="D69" s="71">
        <v>38751.300000000003</v>
      </c>
      <c r="E69" s="85">
        <v>88038.78</v>
      </c>
      <c r="F69" s="85">
        <v>126790.08</v>
      </c>
      <c r="G69" s="85">
        <v>0</v>
      </c>
      <c r="H69" s="85">
        <v>0</v>
      </c>
      <c r="I69" s="85">
        <v>126280.93</v>
      </c>
      <c r="J69" s="85">
        <v>126280.93</v>
      </c>
      <c r="K69" s="72">
        <f t="shared" si="0"/>
        <v>509.15000000000873</v>
      </c>
    </row>
    <row r="70" spans="2:11">
      <c r="B70" s="76">
        <v>1411</v>
      </c>
      <c r="C70" s="77" t="s">
        <v>329</v>
      </c>
      <c r="D70" s="78">
        <v>0</v>
      </c>
      <c r="E70" s="78">
        <v>0</v>
      </c>
      <c r="F70" s="80">
        <v>0</v>
      </c>
      <c r="G70" s="78">
        <v>0</v>
      </c>
      <c r="H70" s="78">
        <v>0</v>
      </c>
      <c r="I70" s="80">
        <v>0</v>
      </c>
      <c r="J70" s="78">
        <v>0</v>
      </c>
      <c r="K70" s="72">
        <f t="shared" si="0"/>
        <v>0</v>
      </c>
    </row>
    <row r="71" spans="2:11">
      <c r="B71" s="76">
        <v>1412</v>
      </c>
      <c r="C71" s="77" t="s">
        <v>330</v>
      </c>
      <c r="D71" s="78">
        <v>17439.419999999998</v>
      </c>
      <c r="E71" s="78">
        <v>34096.85</v>
      </c>
      <c r="F71" s="80">
        <v>51536.27</v>
      </c>
      <c r="G71" s="78">
        <v>0</v>
      </c>
      <c r="H71" s="78">
        <v>0</v>
      </c>
      <c r="I71" s="80">
        <v>51533.27</v>
      </c>
      <c r="J71" s="78">
        <v>51533.27</v>
      </c>
      <c r="K71" s="72">
        <f t="shared" si="0"/>
        <v>3</v>
      </c>
    </row>
    <row r="72" spans="2:11">
      <c r="B72" s="76" t="s">
        <v>331</v>
      </c>
      <c r="C72" s="77" t="s">
        <v>332</v>
      </c>
      <c r="D72" s="78">
        <v>16123.76</v>
      </c>
      <c r="E72" s="78">
        <v>45101.440000000002</v>
      </c>
      <c r="F72" s="80">
        <v>61225.2</v>
      </c>
      <c r="G72" s="78">
        <v>0</v>
      </c>
      <c r="H72" s="78">
        <v>0</v>
      </c>
      <c r="I72" s="80">
        <v>61225.2</v>
      </c>
      <c r="J72" s="78">
        <v>61225.2</v>
      </c>
      <c r="K72" s="72">
        <f t="shared" si="0"/>
        <v>0</v>
      </c>
    </row>
    <row r="73" spans="2:11">
      <c r="B73" s="76">
        <v>1414</v>
      </c>
      <c r="C73" s="77" t="s">
        <v>333</v>
      </c>
      <c r="D73" s="78">
        <v>2445.46</v>
      </c>
      <c r="E73" s="78">
        <v>6584.67</v>
      </c>
      <c r="F73" s="80">
        <v>9030.1299999999992</v>
      </c>
      <c r="G73" s="78">
        <v>0</v>
      </c>
      <c r="H73" s="78">
        <v>0</v>
      </c>
      <c r="I73" s="80">
        <v>9030.1299999999992</v>
      </c>
      <c r="J73" s="78">
        <v>9030.1299999999992</v>
      </c>
      <c r="K73" s="72">
        <f t="shared" si="0"/>
        <v>0</v>
      </c>
    </row>
    <row r="74" spans="2:11" ht="23.25">
      <c r="B74" s="76" t="s">
        <v>334</v>
      </c>
      <c r="C74" s="77" t="s">
        <v>335</v>
      </c>
      <c r="D74" s="78">
        <v>2235.84</v>
      </c>
      <c r="E74" s="78">
        <v>0</v>
      </c>
      <c r="F74" s="80">
        <v>2235.84</v>
      </c>
      <c r="G74" s="78">
        <v>0</v>
      </c>
      <c r="H74" s="78">
        <v>0</v>
      </c>
      <c r="I74" s="80">
        <v>1729.69</v>
      </c>
      <c r="J74" s="78">
        <v>1729.69</v>
      </c>
      <c r="K74" s="72">
        <f t="shared" si="0"/>
        <v>506.15000000000009</v>
      </c>
    </row>
    <row r="75" spans="2:11">
      <c r="B75" s="76" t="s">
        <v>336</v>
      </c>
      <c r="C75" s="77" t="s">
        <v>337</v>
      </c>
      <c r="D75" s="78">
        <v>506.82</v>
      </c>
      <c r="E75" s="78">
        <v>2255.8200000000002</v>
      </c>
      <c r="F75" s="80">
        <v>2762.64</v>
      </c>
      <c r="G75" s="78">
        <v>0</v>
      </c>
      <c r="H75" s="78">
        <v>0</v>
      </c>
      <c r="I75" s="80">
        <v>2762.64</v>
      </c>
      <c r="J75" s="78">
        <v>2762.64</v>
      </c>
      <c r="K75" s="72">
        <f t="shared" si="0"/>
        <v>0</v>
      </c>
    </row>
    <row r="76" spans="2:11">
      <c r="B76" s="73">
        <v>1420</v>
      </c>
      <c r="C76" s="75" t="s">
        <v>338</v>
      </c>
      <c r="D76" s="71">
        <v>0</v>
      </c>
      <c r="E76" s="85">
        <v>0</v>
      </c>
      <c r="F76" s="85">
        <v>0</v>
      </c>
      <c r="G76" s="85">
        <v>0</v>
      </c>
      <c r="H76" s="85">
        <v>0</v>
      </c>
      <c r="I76" s="85">
        <v>0</v>
      </c>
      <c r="J76" s="85">
        <v>0</v>
      </c>
      <c r="K76" s="72">
        <f t="shared" ref="K76:K139" si="1">F76-I76</f>
        <v>0</v>
      </c>
    </row>
    <row r="77" spans="2:11">
      <c r="B77" s="76">
        <v>1421</v>
      </c>
      <c r="C77" s="77" t="s">
        <v>339</v>
      </c>
      <c r="D77" s="78">
        <v>0</v>
      </c>
      <c r="E77" s="78">
        <v>0</v>
      </c>
      <c r="F77" s="80">
        <v>0</v>
      </c>
      <c r="G77" s="79">
        <v>0</v>
      </c>
      <c r="H77" s="79">
        <v>0</v>
      </c>
      <c r="I77" s="80">
        <v>0</v>
      </c>
      <c r="J77" s="79">
        <v>0</v>
      </c>
      <c r="K77" s="72">
        <f t="shared" si="1"/>
        <v>0</v>
      </c>
    </row>
    <row r="78" spans="2:11">
      <c r="B78" s="73">
        <v>1430</v>
      </c>
      <c r="C78" s="75" t="s">
        <v>340</v>
      </c>
      <c r="D78" s="71">
        <v>0</v>
      </c>
      <c r="E78" s="85">
        <v>0</v>
      </c>
      <c r="F78" s="85">
        <v>0</v>
      </c>
      <c r="G78" s="85">
        <v>0</v>
      </c>
      <c r="H78" s="85">
        <v>0</v>
      </c>
      <c r="I78" s="85">
        <v>0</v>
      </c>
      <c r="J78" s="85">
        <v>0</v>
      </c>
      <c r="K78" s="72">
        <f t="shared" si="1"/>
        <v>0</v>
      </c>
    </row>
    <row r="79" spans="2:11">
      <c r="B79" s="76">
        <v>1431</v>
      </c>
      <c r="C79" s="77" t="s">
        <v>341</v>
      </c>
      <c r="D79" s="78">
        <v>0</v>
      </c>
      <c r="E79" s="78">
        <v>0</v>
      </c>
      <c r="F79" s="80">
        <v>0</v>
      </c>
      <c r="G79" s="79">
        <v>0</v>
      </c>
      <c r="H79" s="79">
        <v>0</v>
      </c>
      <c r="I79" s="80">
        <v>0</v>
      </c>
      <c r="J79" s="79">
        <v>0</v>
      </c>
      <c r="K79" s="72">
        <f t="shared" si="1"/>
        <v>0</v>
      </c>
    </row>
    <row r="80" spans="2:11">
      <c r="B80" s="73">
        <v>1440</v>
      </c>
      <c r="C80" s="75" t="s">
        <v>342</v>
      </c>
      <c r="D80" s="71">
        <v>0</v>
      </c>
      <c r="E80" s="85">
        <v>0</v>
      </c>
      <c r="F80" s="85">
        <v>0</v>
      </c>
      <c r="G80" s="85">
        <v>0</v>
      </c>
      <c r="H80" s="85">
        <v>0</v>
      </c>
      <c r="I80" s="85">
        <v>0</v>
      </c>
      <c r="J80" s="85">
        <v>0</v>
      </c>
      <c r="K80" s="72">
        <f t="shared" si="1"/>
        <v>0</v>
      </c>
    </row>
    <row r="81" spans="2:11">
      <c r="B81" s="76" t="s">
        <v>343</v>
      </c>
      <c r="C81" s="77" t="s">
        <v>344</v>
      </c>
      <c r="D81" s="78">
        <v>0</v>
      </c>
      <c r="E81" s="78">
        <v>4073.7</v>
      </c>
      <c r="F81" s="80">
        <v>4073.7</v>
      </c>
      <c r="G81" s="79">
        <v>0</v>
      </c>
      <c r="H81" s="79">
        <v>0</v>
      </c>
      <c r="I81" s="80">
        <v>4073.7</v>
      </c>
      <c r="J81" s="79">
        <v>4073.7</v>
      </c>
      <c r="K81" s="72">
        <f t="shared" si="1"/>
        <v>0</v>
      </c>
    </row>
    <row r="82" spans="2:11">
      <c r="B82" s="73">
        <v>1500</v>
      </c>
      <c r="C82" s="84" t="s">
        <v>345</v>
      </c>
      <c r="D82" s="71">
        <v>0</v>
      </c>
      <c r="E82" s="85">
        <v>4073.7</v>
      </c>
      <c r="F82" s="85">
        <v>4073.7</v>
      </c>
      <c r="G82" s="85">
        <v>0</v>
      </c>
      <c r="H82" s="85">
        <v>0</v>
      </c>
      <c r="I82" s="85">
        <v>4073.7</v>
      </c>
      <c r="J82" s="85">
        <v>4073.7</v>
      </c>
      <c r="K82" s="72">
        <f t="shared" si="1"/>
        <v>0</v>
      </c>
    </row>
    <row r="83" spans="2:11">
      <c r="B83" s="73">
        <v>1510</v>
      </c>
      <c r="C83" s="75" t="s">
        <v>346</v>
      </c>
      <c r="D83" s="71">
        <v>0</v>
      </c>
      <c r="E83" s="71">
        <v>29356</v>
      </c>
      <c r="F83" s="71">
        <v>29356</v>
      </c>
      <c r="G83" s="71">
        <v>0</v>
      </c>
      <c r="H83" s="71">
        <v>0</v>
      </c>
      <c r="I83" s="71">
        <v>29356</v>
      </c>
      <c r="J83" s="71">
        <v>29356</v>
      </c>
      <c r="K83" s="72">
        <f t="shared" si="1"/>
        <v>0</v>
      </c>
    </row>
    <row r="84" spans="2:11">
      <c r="B84" s="76" t="s">
        <v>347</v>
      </c>
      <c r="C84" s="77" t="s">
        <v>348</v>
      </c>
      <c r="D84" s="78">
        <v>0</v>
      </c>
      <c r="E84" s="78">
        <v>0</v>
      </c>
      <c r="F84" s="80">
        <v>0</v>
      </c>
      <c r="G84" s="78">
        <v>0</v>
      </c>
      <c r="H84" s="78">
        <v>0</v>
      </c>
      <c r="I84" s="80">
        <v>0</v>
      </c>
      <c r="J84" s="78">
        <v>0</v>
      </c>
      <c r="K84" s="72">
        <f t="shared" si="1"/>
        <v>0</v>
      </c>
    </row>
    <row r="85" spans="2:11">
      <c r="B85" s="76">
        <v>1512</v>
      </c>
      <c r="C85" s="77" t="s">
        <v>349</v>
      </c>
      <c r="D85" s="78">
        <v>0</v>
      </c>
      <c r="E85" s="78">
        <v>0</v>
      </c>
      <c r="F85" s="80">
        <v>0</v>
      </c>
      <c r="G85" s="78">
        <v>0</v>
      </c>
      <c r="H85" s="78">
        <v>0</v>
      </c>
      <c r="I85" s="80">
        <v>0</v>
      </c>
      <c r="J85" s="78">
        <v>0</v>
      </c>
      <c r="K85" s="72">
        <f t="shared" si="1"/>
        <v>0</v>
      </c>
    </row>
    <row r="86" spans="2:11">
      <c r="B86" s="73">
        <v>1520</v>
      </c>
      <c r="C86" s="75" t="s">
        <v>107</v>
      </c>
      <c r="D86" s="71">
        <v>0</v>
      </c>
      <c r="E86" s="71">
        <v>0</v>
      </c>
      <c r="F86" s="71">
        <v>0</v>
      </c>
      <c r="G86" s="71">
        <v>0</v>
      </c>
      <c r="H86" s="71">
        <v>0</v>
      </c>
      <c r="I86" s="71">
        <v>0</v>
      </c>
      <c r="J86" s="71">
        <v>0</v>
      </c>
      <c r="K86" s="72">
        <f t="shared" si="1"/>
        <v>0</v>
      </c>
    </row>
    <row r="87" spans="2:11">
      <c r="B87" s="76">
        <v>1521</v>
      </c>
      <c r="C87" s="77" t="s">
        <v>350</v>
      </c>
      <c r="D87" s="78">
        <v>0</v>
      </c>
      <c r="E87" s="78">
        <v>20000</v>
      </c>
      <c r="F87" s="80">
        <v>20000</v>
      </c>
      <c r="G87" s="78">
        <v>0</v>
      </c>
      <c r="H87" s="78">
        <v>0</v>
      </c>
      <c r="I87" s="80">
        <v>20000</v>
      </c>
      <c r="J87" s="79">
        <v>20000</v>
      </c>
      <c r="K87" s="72">
        <f t="shared" si="1"/>
        <v>0</v>
      </c>
    </row>
    <row r="88" spans="2:11" ht="23.25">
      <c r="B88" s="76" t="s">
        <v>351</v>
      </c>
      <c r="C88" s="77" t="s">
        <v>352</v>
      </c>
      <c r="D88" s="78">
        <v>0</v>
      </c>
      <c r="E88" s="78">
        <v>0</v>
      </c>
      <c r="F88" s="80">
        <v>0</v>
      </c>
      <c r="G88" s="78">
        <v>0</v>
      </c>
      <c r="H88" s="78">
        <v>0</v>
      </c>
      <c r="I88" s="80">
        <v>0</v>
      </c>
      <c r="J88" s="79">
        <v>0</v>
      </c>
      <c r="K88" s="72">
        <f t="shared" si="1"/>
        <v>0</v>
      </c>
    </row>
    <row r="89" spans="2:11">
      <c r="B89" s="73">
        <v>1530</v>
      </c>
      <c r="C89" s="75" t="s">
        <v>353</v>
      </c>
      <c r="D89" s="71">
        <v>0</v>
      </c>
      <c r="E89" s="85">
        <v>20000</v>
      </c>
      <c r="F89" s="85">
        <v>20000</v>
      </c>
      <c r="G89" s="85">
        <v>0</v>
      </c>
      <c r="H89" s="85">
        <v>0</v>
      </c>
      <c r="I89" s="85">
        <v>20000</v>
      </c>
      <c r="J89" s="85">
        <v>20000</v>
      </c>
      <c r="K89" s="72">
        <f t="shared" si="1"/>
        <v>0</v>
      </c>
    </row>
    <row r="90" spans="2:11">
      <c r="B90" s="76" t="s">
        <v>354</v>
      </c>
      <c r="C90" s="77" t="s">
        <v>355</v>
      </c>
      <c r="D90" s="78">
        <v>0</v>
      </c>
      <c r="E90" s="78">
        <v>0</v>
      </c>
      <c r="F90" s="80">
        <v>0</v>
      </c>
      <c r="G90" s="79">
        <v>0</v>
      </c>
      <c r="H90" s="79">
        <v>0</v>
      </c>
      <c r="I90" s="80">
        <v>0</v>
      </c>
      <c r="J90" s="79">
        <v>0</v>
      </c>
      <c r="K90" s="72">
        <f t="shared" si="1"/>
        <v>0</v>
      </c>
    </row>
    <row r="91" spans="2:11">
      <c r="B91" s="73">
        <v>1540</v>
      </c>
      <c r="C91" s="75" t="s">
        <v>356</v>
      </c>
      <c r="D91" s="71">
        <v>0</v>
      </c>
      <c r="E91" s="85">
        <v>0</v>
      </c>
      <c r="F91" s="85">
        <v>0</v>
      </c>
      <c r="G91" s="85">
        <v>0</v>
      </c>
      <c r="H91" s="85">
        <v>0</v>
      </c>
      <c r="I91" s="85">
        <v>0</v>
      </c>
      <c r="J91" s="85">
        <v>0</v>
      </c>
      <c r="K91" s="72">
        <f t="shared" si="1"/>
        <v>0</v>
      </c>
    </row>
    <row r="92" spans="2:11">
      <c r="B92" s="76" t="s">
        <v>357</v>
      </c>
      <c r="C92" s="77" t="s">
        <v>358</v>
      </c>
      <c r="D92" s="78">
        <v>0</v>
      </c>
      <c r="E92" s="78">
        <v>0</v>
      </c>
      <c r="F92" s="80">
        <v>0</v>
      </c>
      <c r="G92" s="78">
        <v>0</v>
      </c>
      <c r="H92" s="78">
        <v>0</v>
      </c>
      <c r="I92" s="80">
        <v>0</v>
      </c>
      <c r="J92" s="78">
        <v>0</v>
      </c>
      <c r="K92" s="72">
        <f t="shared" si="1"/>
        <v>0</v>
      </c>
    </row>
    <row r="93" spans="2:11">
      <c r="B93" s="76">
        <v>1542</v>
      </c>
      <c r="C93" s="77" t="s">
        <v>359</v>
      </c>
      <c r="D93" s="78">
        <v>0</v>
      </c>
      <c r="E93" s="78">
        <v>0</v>
      </c>
      <c r="F93" s="80">
        <v>0</v>
      </c>
      <c r="G93" s="78">
        <v>0</v>
      </c>
      <c r="H93" s="78">
        <v>0</v>
      </c>
      <c r="I93" s="80">
        <v>0</v>
      </c>
      <c r="J93" s="78">
        <v>0</v>
      </c>
      <c r="K93" s="72">
        <f t="shared" si="1"/>
        <v>0</v>
      </c>
    </row>
    <row r="94" spans="2:11">
      <c r="B94" s="76">
        <v>1543</v>
      </c>
      <c r="C94" s="77" t="s">
        <v>360</v>
      </c>
      <c r="D94" s="78">
        <v>0</v>
      </c>
      <c r="E94" s="78">
        <v>0</v>
      </c>
      <c r="F94" s="80">
        <v>0</v>
      </c>
      <c r="G94" s="78">
        <v>0</v>
      </c>
      <c r="H94" s="78">
        <v>0</v>
      </c>
      <c r="I94" s="80">
        <v>0</v>
      </c>
      <c r="J94" s="78">
        <v>0</v>
      </c>
      <c r="K94" s="72">
        <f t="shared" si="1"/>
        <v>0</v>
      </c>
    </row>
    <row r="95" spans="2:11">
      <c r="B95" s="76">
        <v>1544</v>
      </c>
      <c r="C95" s="77" t="s">
        <v>361</v>
      </c>
      <c r="D95" s="78">
        <v>0</v>
      </c>
      <c r="E95" s="78">
        <v>0</v>
      </c>
      <c r="F95" s="80">
        <v>0</v>
      </c>
      <c r="G95" s="78">
        <v>0</v>
      </c>
      <c r="H95" s="78">
        <v>0</v>
      </c>
      <c r="I95" s="80">
        <v>0</v>
      </c>
      <c r="J95" s="78">
        <v>0</v>
      </c>
      <c r="K95" s="72">
        <f t="shared" si="1"/>
        <v>0</v>
      </c>
    </row>
    <row r="96" spans="2:11">
      <c r="B96" s="76">
        <v>1545</v>
      </c>
      <c r="C96" s="77" t="s">
        <v>362</v>
      </c>
      <c r="D96" s="78">
        <v>0</v>
      </c>
      <c r="E96" s="78">
        <v>0</v>
      </c>
      <c r="F96" s="80">
        <v>0</v>
      </c>
      <c r="G96" s="78">
        <v>0</v>
      </c>
      <c r="H96" s="78">
        <v>0</v>
      </c>
      <c r="I96" s="80">
        <v>0</v>
      </c>
      <c r="J96" s="78">
        <v>0</v>
      </c>
      <c r="K96" s="72">
        <f t="shared" si="1"/>
        <v>0</v>
      </c>
    </row>
    <row r="97" spans="2:11">
      <c r="B97" s="76" t="s">
        <v>363</v>
      </c>
      <c r="C97" s="77" t="s">
        <v>364</v>
      </c>
      <c r="D97" s="78">
        <v>0</v>
      </c>
      <c r="E97" s="78">
        <v>0</v>
      </c>
      <c r="F97" s="80">
        <v>0</v>
      </c>
      <c r="G97" s="78">
        <v>0</v>
      </c>
      <c r="H97" s="78">
        <v>0</v>
      </c>
      <c r="I97" s="80">
        <v>0</v>
      </c>
      <c r="J97" s="78">
        <v>0</v>
      </c>
      <c r="K97" s="72">
        <f t="shared" si="1"/>
        <v>0</v>
      </c>
    </row>
    <row r="98" spans="2:11" ht="23.25">
      <c r="B98" s="76">
        <v>1547</v>
      </c>
      <c r="C98" s="77" t="s">
        <v>365</v>
      </c>
      <c r="D98" s="78">
        <v>0</v>
      </c>
      <c r="E98" s="78">
        <v>0</v>
      </c>
      <c r="F98" s="80">
        <v>0</v>
      </c>
      <c r="G98" s="78">
        <v>0</v>
      </c>
      <c r="H98" s="78">
        <v>0</v>
      </c>
      <c r="I98" s="80">
        <v>0</v>
      </c>
      <c r="J98" s="78">
        <v>0</v>
      </c>
      <c r="K98" s="72">
        <f t="shared" si="1"/>
        <v>0</v>
      </c>
    </row>
    <row r="99" spans="2:11">
      <c r="B99" s="73">
        <v>1550</v>
      </c>
      <c r="C99" s="75" t="s">
        <v>366</v>
      </c>
      <c r="D99" s="71">
        <v>0</v>
      </c>
      <c r="E99" s="85">
        <v>0</v>
      </c>
      <c r="F99" s="85">
        <v>0</v>
      </c>
      <c r="G99" s="85">
        <v>0</v>
      </c>
      <c r="H99" s="85">
        <v>0</v>
      </c>
      <c r="I99" s="85">
        <v>0</v>
      </c>
      <c r="J99" s="85">
        <v>0</v>
      </c>
      <c r="K99" s="72">
        <f t="shared" si="1"/>
        <v>0</v>
      </c>
    </row>
    <row r="100" spans="2:11">
      <c r="B100" s="76">
        <v>1551</v>
      </c>
      <c r="C100" s="77" t="s">
        <v>367</v>
      </c>
      <c r="D100" s="78">
        <v>0</v>
      </c>
      <c r="E100" s="78">
        <v>8900</v>
      </c>
      <c r="F100" s="80">
        <v>8900</v>
      </c>
      <c r="G100" s="79">
        <v>0</v>
      </c>
      <c r="H100" s="79">
        <v>0</v>
      </c>
      <c r="I100" s="80">
        <v>8900</v>
      </c>
      <c r="J100" s="79">
        <v>8900</v>
      </c>
      <c r="K100" s="72">
        <f t="shared" si="1"/>
        <v>0</v>
      </c>
    </row>
    <row r="101" spans="2:11">
      <c r="B101" s="73">
        <v>1590</v>
      </c>
      <c r="C101" s="75" t="s">
        <v>345</v>
      </c>
      <c r="D101" s="71">
        <v>0</v>
      </c>
      <c r="E101" s="85">
        <v>8900</v>
      </c>
      <c r="F101" s="85">
        <v>8900</v>
      </c>
      <c r="G101" s="85">
        <v>0</v>
      </c>
      <c r="H101" s="85">
        <v>0</v>
      </c>
      <c r="I101" s="85">
        <v>8900</v>
      </c>
      <c r="J101" s="85">
        <v>8900</v>
      </c>
      <c r="K101" s="72">
        <f t="shared" si="1"/>
        <v>0</v>
      </c>
    </row>
    <row r="102" spans="2:11">
      <c r="B102" s="76">
        <v>1591</v>
      </c>
      <c r="C102" s="77" t="s">
        <v>368</v>
      </c>
      <c r="D102" s="78">
        <v>0</v>
      </c>
      <c r="E102" s="78">
        <v>456</v>
      </c>
      <c r="F102" s="80">
        <v>456</v>
      </c>
      <c r="G102" s="78">
        <v>0</v>
      </c>
      <c r="H102" s="78">
        <v>0</v>
      </c>
      <c r="I102" s="80">
        <v>456</v>
      </c>
      <c r="J102" s="78">
        <v>456</v>
      </c>
      <c r="K102" s="72">
        <f t="shared" si="1"/>
        <v>0</v>
      </c>
    </row>
    <row r="103" spans="2:11">
      <c r="B103" s="76">
        <v>1592</v>
      </c>
      <c r="C103" s="77" t="s">
        <v>369</v>
      </c>
      <c r="D103" s="78">
        <v>0</v>
      </c>
      <c r="E103" s="78">
        <v>0</v>
      </c>
      <c r="F103" s="80">
        <v>0</v>
      </c>
      <c r="G103" s="78">
        <v>0</v>
      </c>
      <c r="H103" s="78">
        <v>0</v>
      </c>
      <c r="I103" s="80">
        <v>0</v>
      </c>
      <c r="J103" s="78">
        <v>0</v>
      </c>
      <c r="K103" s="72">
        <f t="shared" si="1"/>
        <v>0</v>
      </c>
    </row>
    <row r="104" spans="2:11">
      <c r="B104" s="76">
        <v>1593</v>
      </c>
      <c r="C104" s="77" t="s">
        <v>370</v>
      </c>
      <c r="D104" s="78">
        <v>0</v>
      </c>
      <c r="E104" s="78">
        <v>0</v>
      </c>
      <c r="F104" s="80">
        <v>0</v>
      </c>
      <c r="G104" s="78">
        <v>0</v>
      </c>
      <c r="H104" s="78">
        <v>0</v>
      </c>
      <c r="I104" s="80">
        <v>0</v>
      </c>
      <c r="J104" s="78">
        <v>0</v>
      </c>
      <c r="K104" s="72">
        <f t="shared" si="1"/>
        <v>0</v>
      </c>
    </row>
    <row r="105" spans="2:11">
      <c r="B105" s="76">
        <v>1594</v>
      </c>
      <c r="C105" s="77" t="s">
        <v>371</v>
      </c>
      <c r="D105" s="78">
        <v>0</v>
      </c>
      <c r="E105" s="78">
        <v>456</v>
      </c>
      <c r="F105" s="80">
        <v>456</v>
      </c>
      <c r="G105" s="78">
        <v>0</v>
      </c>
      <c r="H105" s="78">
        <v>0</v>
      </c>
      <c r="I105" s="80">
        <v>456</v>
      </c>
      <c r="J105" s="78">
        <v>456</v>
      </c>
      <c r="K105" s="72">
        <f t="shared" si="1"/>
        <v>0</v>
      </c>
    </row>
    <row r="106" spans="2:11">
      <c r="B106" s="76" t="s">
        <v>372</v>
      </c>
      <c r="C106" s="77" t="s">
        <v>373</v>
      </c>
      <c r="D106" s="78">
        <v>0</v>
      </c>
      <c r="E106" s="78">
        <v>0</v>
      </c>
      <c r="F106" s="80">
        <v>0</v>
      </c>
      <c r="G106" s="78">
        <v>0</v>
      </c>
      <c r="H106" s="78">
        <v>0</v>
      </c>
      <c r="I106" s="80">
        <v>0</v>
      </c>
      <c r="J106" s="78">
        <v>0</v>
      </c>
      <c r="K106" s="72">
        <f t="shared" si="1"/>
        <v>0</v>
      </c>
    </row>
    <row r="107" spans="2:11">
      <c r="B107" s="73">
        <v>1600</v>
      </c>
      <c r="C107" s="84" t="s">
        <v>374</v>
      </c>
      <c r="D107" s="71">
        <v>0</v>
      </c>
      <c r="E107" s="85">
        <v>0</v>
      </c>
      <c r="F107" s="85">
        <v>0</v>
      </c>
      <c r="G107" s="85">
        <v>0</v>
      </c>
      <c r="H107" s="85">
        <v>0</v>
      </c>
      <c r="I107" s="85">
        <v>0</v>
      </c>
      <c r="J107" s="85">
        <v>0</v>
      </c>
      <c r="K107" s="72">
        <f t="shared" si="1"/>
        <v>0</v>
      </c>
    </row>
    <row r="108" spans="2:11" ht="23.25">
      <c r="B108" s="73">
        <v>1610</v>
      </c>
      <c r="C108" s="75" t="s">
        <v>375</v>
      </c>
      <c r="D108" s="71">
        <v>0</v>
      </c>
      <c r="E108" s="85">
        <v>0</v>
      </c>
      <c r="F108" s="85">
        <v>0</v>
      </c>
      <c r="G108" s="85">
        <v>0</v>
      </c>
      <c r="H108" s="85">
        <v>0</v>
      </c>
      <c r="I108" s="85">
        <v>0</v>
      </c>
      <c r="J108" s="85">
        <v>0</v>
      </c>
      <c r="K108" s="72">
        <f t="shared" si="1"/>
        <v>0</v>
      </c>
    </row>
    <row r="109" spans="2:11" ht="23.25">
      <c r="B109" s="76">
        <v>1611</v>
      </c>
      <c r="C109" s="77" t="s">
        <v>375</v>
      </c>
      <c r="D109" s="78">
        <v>0</v>
      </c>
      <c r="E109" s="78">
        <v>0</v>
      </c>
      <c r="F109" s="80">
        <v>0</v>
      </c>
      <c r="G109" s="79">
        <v>0</v>
      </c>
      <c r="H109" s="79">
        <v>0</v>
      </c>
      <c r="I109" s="80">
        <v>0</v>
      </c>
      <c r="J109" s="79">
        <v>0</v>
      </c>
      <c r="K109" s="72">
        <f t="shared" si="1"/>
        <v>0</v>
      </c>
    </row>
    <row r="110" spans="2:11">
      <c r="B110" s="73">
        <v>1700</v>
      </c>
      <c r="C110" s="84" t="s">
        <v>376</v>
      </c>
      <c r="D110" s="71">
        <v>0</v>
      </c>
      <c r="E110" s="85">
        <v>0</v>
      </c>
      <c r="F110" s="85">
        <v>0</v>
      </c>
      <c r="G110" s="85">
        <v>0</v>
      </c>
      <c r="H110" s="85">
        <v>0</v>
      </c>
      <c r="I110" s="85">
        <v>0</v>
      </c>
      <c r="J110" s="85">
        <v>0</v>
      </c>
      <c r="K110" s="72">
        <f t="shared" si="1"/>
        <v>0</v>
      </c>
    </row>
    <row r="111" spans="2:11">
      <c r="B111" s="73">
        <v>1710</v>
      </c>
      <c r="C111" s="75" t="s">
        <v>377</v>
      </c>
      <c r="D111" s="71">
        <v>0</v>
      </c>
      <c r="E111" s="85">
        <v>0</v>
      </c>
      <c r="F111" s="85">
        <v>0</v>
      </c>
      <c r="G111" s="85">
        <v>0</v>
      </c>
      <c r="H111" s="85">
        <v>0</v>
      </c>
      <c r="I111" s="85">
        <v>0</v>
      </c>
      <c r="J111" s="85">
        <v>0</v>
      </c>
      <c r="K111" s="72">
        <f t="shared" si="1"/>
        <v>0</v>
      </c>
    </row>
    <row r="112" spans="2:11">
      <c r="B112" s="76">
        <v>1711</v>
      </c>
      <c r="C112" s="77" t="s">
        <v>378</v>
      </c>
      <c r="D112" s="78">
        <v>0</v>
      </c>
      <c r="E112" s="78">
        <v>0</v>
      </c>
      <c r="F112" s="80">
        <v>0</v>
      </c>
      <c r="G112" s="78">
        <v>0</v>
      </c>
      <c r="H112" s="78">
        <v>0</v>
      </c>
      <c r="I112" s="80">
        <v>0</v>
      </c>
      <c r="J112" s="78">
        <v>0</v>
      </c>
      <c r="K112" s="72">
        <f t="shared" si="1"/>
        <v>0</v>
      </c>
    </row>
    <row r="113" spans="2:11">
      <c r="B113" s="76">
        <v>1712</v>
      </c>
      <c r="C113" s="77" t="s">
        <v>379</v>
      </c>
      <c r="D113" s="78">
        <v>0</v>
      </c>
      <c r="E113" s="78">
        <v>0</v>
      </c>
      <c r="F113" s="80">
        <v>0</v>
      </c>
      <c r="G113" s="78">
        <v>0</v>
      </c>
      <c r="H113" s="78">
        <v>0</v>
      </c>
      <c r="I113" s="80">
        <v>0</v>
      </c>
      <c r="J113" s="78">
        <v>0</v>
      </c>
      <c r="K113" s="72">
        <f t="shared" si="1"/>
        <v>0</v>
      </c>
    </row>
    <row r="114" spans="2:11">
      <c r="B114" s="73">
        <v>1720</v>
      </c>
      <c r="C114" s="75" t="s">
        <v>380</v>
      </c>
      <c r="D114" s="71">
        <v>0</v>
      </c>
      <c r="E114" s="85">
        <v>0</v>
      </c>
      <c r="F114" s="85">
        <v>0</v>
      </c>
      <c r="G114" s="85">
        <v>0</v>
      </c>
      <c r="H114" s="85">
        <v>0</v>
      </c>
      <c r="I114" s="85">
        <v>0</v>
      </c>
      <c r="J114" s="85">
        <v>0</v>
      </c>
      <c r="K114" s="72">
        <f t="shared" si="1"/>
        <v>0</v>
      </c>
    </row>
    <row r="115" spans="2:11">
      <c r="B115" s="76">
        <v>1721</v>
      </c>
      <c r="C115" s="77" t="s">
        <v>380</v>
      </c>
      <c r="D115" s="78">
        <v>0</v>
      </c>
      <c r="E115" s="78">
        <v>0</v>
      </c>
      <c r="F115" s="80">
        <v>0</v>
      </c>
      <c r="G115" s="79">
        <v>0</v>
      </c>
      <c r="H115" s="79">
        <v>0</v>
      </c>
      <c r="I115" s="80">
        <v>0</v>
      </c>
      <c r="J115" s="79">
        <v>0</v>
      </c>
      <c r="K115" s="72">
        <f t="shared" si="1"/>
        <v>0</v>
      </c>
    </row>
    <row r="116" spans="2:11">
      <c r="B116" s="73" t="s">
        <v>381</v>
      </c>
      <c r="C116" s="86"/>
      <c r="D116" s="71">
        <v>0</v>
      </c>
      <c r="E116" s="71">
        <v>0</v>
      </c>
      <c r="F116" s="71">
        <v>0</v>
      </c>
      <c r="G116" s="71">
        <v>0</v>
      </c>
      <c r="H116" s="71">
        <v>0</v>
      </c>
      <c r="I116" s="71">
        <v>0</v>
      </c>
      <c r="J116" s="71">
        <v>0</v>
      </c>
      <c r="K116" s="72">
        <f t="shared" si="1"/>
        <v>0</v>
      </c>
    </row>
    <row r="117" spans="2:11">
      <c r="B117" s="73" t="s">
        <v>382</v>
      </c>
      <c r="C117" s="84" t="s">
        <v>383</v>
      </c>
      <c r="D117" s="71">
        <v>849929.95</v>
      </c>
      <c r="E117" s="71">
        <v>631747</v>
      </c>
      <c r="F117" s="71">
        <v>1481676.95</v>
      </c>
      <c r="G117" s="71">
        <v>0</v>
      </c>
      <c r="H117" s="71">
        <v>0</v>
      </c>
      <c r="I117" s="71">
        <v>1467731.07</v>
      </c>
      <c r="J117" s="71">
        <v>1467731.07</v>
      </c>
      <c r="K117" s="72">
        <f t="shared" si="1"/>
        <v>13945.879999999888</v>
      </c>
    </row>
    <row r="118" spans="2:11">
      <c r="B118" s="73">
        <v>2100</v>
      </c>
      <c r="C118" s="84" t="s">
        <v>384</v>
      </c>
      <c r="D118" s="71">
        <v>170657.95</v>
      </c>
      <c r="E118" s="71">
        <v>6556.69</v>
      </c>
      <c r="F118" s="71">
        <v>177214.64</v>
      </c>
      <c r="G118" s="71">
        <v>0</v>
      </c>
      <c r="H118" s="71">
        <v>0</v>
      </c>
      <c r="I118" s="71">
        <v>170768.76</v>
      </c>
      <c r="J118" s="71">
        <v>170768.76</v>
      </c>
      <c r="K118" s="72">
        <f t="shared" si="1"/>
        <v>6445.8800000000047</v>
      </c>
    </row>
    <row r="119" spans="2:11">
      <c r="B119" s="73">
        <v>2110</v>
      </c>
      <c r="C119" s="87" t="s">
        <v>385</v>
      </c>
      <c r="D119" s="71">
        <v>105957.95</v>
      </c>
      <c r="E119" s="85">
        <v>20180.97</v>
      </c>
      <c r="F119" s="85">
        <v>126138.92</v>
      </c>
      <c r="G119" s="85">
        <v>0</v>
      </c>
      <c r="H119" s="85">
        <v>0</v>
      </c>
      <c r="I119" s="85">
        <v>119693.04</v>
      </c>
      <c r="J119" s="85">
        <v>119693.04</v>
      </c>
      <c r="K119" s="72">
        <f t="shared" si="1"/>
        <v>6445.8800000000047</v>
      </c>
    </row>
    <row r="120" spans="2:11">
      <c r="B120" s="76" t="s">
        <v>386</v>
      </c>
      <c r="C120" s="77" t="s">
        <v>387</v>
      </c>
      <c r="D120" s="78">
        <v>105957.95</v>
      </c>
      <c r="E120" s="78">
        <v>20180.97</v>
      </c>
      <c r="F120" s="80">
        <v>126138.92</v>
      </c>
      <c r="G120" s="78">
        <v>0</v>
      </c>
      <c r="H120" s="78">
        <v>0</v>
      </c>
      <c r="I120" s="80">
        <v>119693.04</v>
      </c>
      <c r="J120" s="78">
        <v>119693.04</v>
      </c>
      <c r="K120" s="72">
        <f t="shared" si="1"/>
        <v>6445.8800000000047</v>
      </c>
    </row>
    <row r="121" spans="2:11">
      <c r="B121" s="76" t="s">
        <v>388</v>
      </c>
      <c r="C121" s="77" t="s">
        <v>389</v>
      </c>
      <c r="D121" s="78">
        <v>0</v>
      </c>
      <c r="E121" s="78">
        <v>0</v>
      </c>
      <c r="F121" s="80">
        <v>0</v>
      </c>
      <c r="G121" s="78">
        <v>0</v>
      </c>
      <c r="H121" s="78">
        <v>0</v>
      </c>
      <c r="I121" s="80">
        <v>0</v>
      </c>
      <c r="J121" s="78">
        <v>0</v>
      </c>
      <c r="K121" s="72">
        <f t="shared" si="1"/>
        <v>0</v>
      </c>
    </row>
    <row r="122" spans="2:11">
      <c r="B122" s="73">
        <v>2120</v>
      </c>
      <c r="C122" s="75" t="s">
        <v>390</v>
      </c>
      <c r="D122" s="71">
        <v>0</v>
      </c>
      <c r="E122" s="85">
        <v>17399.93</v>
      </c>
      <c r="F122" s="85">
        <v>17399.93</v>
      </c>
      <c r="G122" s="85">
        <v>0</v>
      </c>
      <c r="H122" s="85">
        <v>0</v>
      </c>
      <c r="I122" s="85">
        <v>17399.93</v>
      </c>
      <c r="J122" s="85">
        <v>17399.93</v>
      </c>
      <c r="K122" s="72">
        <f t="shared" si="1"/>
        <v>0</v>
      </c>
    </row>
    <row r="123" spans="2:11">
      <c r="B123" s="76" t="s">
        <v>391</v>
      </c>
      <c r="C123" s="77" t="s">
        <v>392</v>
      </c>
      <c r="D123" s="78">
        <v>0</v>
      </c>
      <c r="E123" s="78">
        <v>17399.93</v>
      </c>
      <c r="F123" s="80">
        <v>17399.93</v>
      </c>
      <c r="G123" s="78">
        <v>0</v>
      </c>
      <c r="H123" s="78">
        <v>0</v>
      </c>
      <c r="I123" s="80">
        <v>17399.93</v>
      </c>
      <c r="J123" s="79">
        <v>17399.93</v>
      </c>
      <c r="K123" s="72">
        <f t="shared" si="1"/>
        <v>0</v>
      </c>
    </row>
    <row r="124" spans="2:11">
      <c r="B124" s="76" t="s">
        <v>393</v>
      </c>
      <c r="C124" s="77" t="s">
        <v>394</v>
      </c>
      <c r="D124" s="78">
        <v>0</v>
      </c>
      <c r="E124" s="78">
        <v>0</v>
      </c>
      <c r="F124" s="80">
        <v>0</v>
      </c>
      <c r="G124" s="78">
        <v>0</v>
      </c>
      <c r="H124" s="78">
        <v>0</v>
      </c>
      <c r="I124" s="80">
        <v>0</v>
      </c>
      <c r="J124" s="79">
        <v>0</v>
      </c>
      <c r="K124" s="72">
        <f t="shared" si="1"/>
        <v>0</v>
      </c>
    </row>
    <row r="125" spans="2:11">
      <c r="B125" s="73">
        <v>2130</v>
      </c>
      <c r="C125" s="75" t="s">
        <v>395</v>
      </c>
      <c r="D125" s="71">
        <v>0</v>
      </c>
      <c r="E125" s="85">
        <v>0</v>
      </c>
      <c r="F125" s="85">
        <v>0</v>
      </c>
      <c r="G125" s="85">
        <v>0</v>
      </c>
      <c r="H125" s="85">
        <v>0</v>
      </c>
      <c r="I125" s="85">
        <v>0</v>
      </c>
      <c r="J125" s="85">
        <v>0</v>
      </c>
      <c r="K125" s="72">
        <f t="shared" si="1"/>
        <v>0</v>
      </c>
    </row>
    <row r="126" spans="2:11">
      <c r="B126" s="76" t="s">
        <v>396</v>
      </c>
      <c r="C126" s="77" t="s">
        <v>395</v>
      </c>
      <c r="D126" s="78">
        <v>0</v>
      </c>
      <c r="E126" s="78">
        <v>0</v>
      </c>
      <c r="F126" s="80">
        <v>0</v>
      </c>
      <c r="G126" s="79">
        <v>0</v>
      </c>
      <c r="H126" s="79">
        <v>0</v>
      </c>
      <c r="I126" s="80">
        <v>0</v>
      </c>
      <c r="J126" s="79">
        <v>0</v>
      </c>
      <c r="K126" s="72">
        <f t="shared" si="1"/>
        <v>0</v>
      </c>
    </row>
    <row r="127" spans="2:11" ht="23.25">
      <c r="B127" s="73">
        <v>2140</v>
      </c>
      <c r="C127" s="75" t="s">
        <v>397</v>
      </c>
      <c r="D127" s="71">
        <v>61500</v>
      </c>
      <c r="E127" s="85">
        <v>-39903.39</v>
      </c>
      <c r="F127" s="85">
        <v>21596.61</v>
      </c>
      <c r="G127" s="85">
        <v>0</v>
      </c>
      <c r="H127" s="85">
        <v>0</v>
      </c>
      <c r="I127" s="85">
        <v>21596.61</v>
      </c>
      <c r="J127" s="85">
        <v>21596.61</v>
      </c>
      <c r="K127" s="72">
        <f t="shared" si="1"/>
        <v>0</v>
      </c>
    </row>
    <row r="128" spans="2:11" ht="23.25">
      <c r="B128" s="76" t="s">
        <v>398</v>
      </c>
      <c r="C128" s="77" t="s">
        <v>399</v>
      </c>
      <c r="D128" s="78">
        <v>61500</v>
      </c>
      <c r="E128" s="78">
        <v>-39903.39</v>
      </c>
      <c r="F128" s="80">
        <v>21596.61</v>
      </c>
      <c r="G128" s="79">
        <v>0</v>
      </c>
      <c r="H128" s="79">
        <v>0</v>
      </c>
      <c r="I128" s="80">
        <v>21596.61</v>
      </c>
      <c r="J128" s="79">
        <v>21596.61</v>
      </c>
      <c r="K128" s="72">
        <f t="shared" si="1"/>
        <v>0</v>
      </c>
    </row>
    <row r="129" spans="2:11">
      <c r="B129" s="73">
        <v>2150</v>
      </c>
      <c r="C129" s="75" t="s">
        <v>400</v>
      </c>
      <c r="D129" s="71">
        <v>0</v>
      </c>
      <c r="E129" s="85">
        <v>0</v>
      </c>
      <c r="F129" s="85">
        <v>0</v>
      </c>
      <c r="G129" s="85">
        <v>0</v>
      </c>
      <c r="H129" s="85">
        <v>0</v>
      </c>
      <c r="I129" s="85">
        <v>0</v>
      </c>
      <c r="J129" s="85">
        <v>0</v>
      </c>
      <c r="K129" s="72">
        <f t="shared" si="1"/>
        <v>0</v>
      </c>
    </row>
    <row r="130" spans="2:11">
      <c r="B130" s="76" t="s">
        <v>401</v>
      </c>
      <c r="C130" s="77" t="s">
        <v>402</v>
      </c>
      <c r="D130" s="78">
        <v>0</v>
      </c>
      <c r="E130" s="78">
        <v>0</v>
      </c>
      <c r="F130" s="80">
        <v>0</v>
      </c>
      <c r="G130" s="79">
        <v>0</v>
      </c>
      <c r="H130" s="79">
        <v>0</v>
      </c>
      <c r="I130" s="80">
        <v>0</v>
      </c>
      <c r="J130" s="79">
        <v>0</v>
      </c>
      <c r="K130" s="72">
        <f t="shared" si="1"/>
        <v>0</v>
      </c>
    </row>
    <row r="131" spans="2:11">
      <c r="B131" s="73">
        <v>2160</v>
      </c>
      <c r="C131" s="75" t="s">
        <v>403</v>
      </c>
      <c r="D131" s="71">
        <v>3200</v>
      </c>
      <c r="E131" s="85">
        <v>8879.18</v>
      </c>
      <c r="F131" s="85">
        <v>12079.18</v>
      </c>
      <c r="G131" s="85">
        <v>0</v>
      </c>
      <c r="H131" s="85">
        <v>0</v>
      </c>
      <c r="I131" s="85">
        <v>12079.18</v>
      </c>
      <c r="J131" s="85">
        <v>12079.18</v>
      </c>
      <c r="K131" s="72">
        <f t="shared" si="1"/>
        <v>0</v>
      </c>
    </row>
    <row r="132" spans="2:11">
      <c r="B132" s="76" t="s">
        <v>404</v>
      </c>
      <c r="C132" s="77" t="s">
        <v>405</v>
      </c>
      <c r="D132" s="78">
        <v>3200</v>
      </c>
      <c r="E132" s="78">
        <v>8879.18</v>
      </c>
      <c r="F132" s="80">
        <v>12079.18</v>
      </c>
      <c r="G132" s="79">
        <v>0</v>
      </c>
      <c r="H132" s="79">
        <v>0</v>
      </c>
      <c r="I132" s="80">
        <v>12079.18</v>
      </c>
      <c r="J132" s="79">
        <v>12079.18</v>
      </c>
      <c r="K132" s="72">
        <f t="shared" si="1"/>
        <v>0</v>
      </c>
    </row>
    <row r="133" spans="2:11">
      <c r="B133" s="73">
        <v>2170</v>
      </c>
      <c r="C133" s="75" t="s">
        <v>406</v>
      </c>
      <c r="D133" s="71">
        <v>0</v>
      </c>
      <c r="E133" s="85">
        <v>0</v>
      </c>
      <c r="F133" s="85">
        <v>0</v>
      </c>
      <c r="G133" s="85">
        <v>0</v>
      </c>
      <c r="H133" s="85">
        <v>0</v>
      </c>
      <c r="I133" s="85">
        <v>0</v>
      </c>
      <c r="J133" s="85">
        <v>0</v>
      </c>
      <c r="K133" s="72">
        <f t="shared" si="1"/>
        <v>0</v>
      </c>
    </row>
    <row r="134" spans="2:11">
      <c r="B134" s="76" t="s">
        <v>407</v>
      </c>
      <c r="C134" s="77" t="s">
        <v>408</v>
      </c>
      <c r="D134" s="78">
        <v>0</v>
      </c>
      <c r="E134" s="78">
        <v>0</v>
      </c>
      <c r="F134" s="80">
        <v>0</v>
      </c>
      <c r="G134" s="79">
        <v>0</v>
      </c>
      <c r="H134" s="79">
        <v>0</v>
      </c>
      <c r="I134" s="80">
        <v>0</v>
      </c>
      <c r="J134" s="79">
        <v>0</v>
      </c>
      <c r="K134" s="72">
        <f t="shared" si="1"/>
        <v>0</v>
      </c>
    </row>
    <row r="135" spans="2:11" ht="23.25">
      <c r="B135" s="73">
        <v>2180</v>
      </c>
      <c r="C135" s="75" t="s">
        <v>409</v>
      </c>
      <c r="D135" s="71">
        <v>0</v>
      </c>
      <c r="E135" s="85">
        <v>0</v>
      </c>
      <c r="F135" s="85">
        <v>0</v>
      </c>
      <c r="G135" s="85">
        <v>0</v>
      </c>
      <c r="H135" s="85">
        <v>0</v>
      </c>
      <c r="I135" s="85">
        <v>0</v>
      </c>
      <c r="J135" s="85">
        <v>0</v>
      </c>
      <c r="K135" s="72">
        <f t="shared" si="1"/>
        <v>0</v>
      </c>
    </row>
    <row r="136" spans="2:11">
      <c r="B136" s="76" t="s">
        <v>410</v>
      </c>
      <c r="C136" s="77" t="s">
        <v>411</v>
      </c>
      <c r="D136" s="78">
        <v>0</v>
      </c>
      <c r="E136" s="78">
        <v>0</v>
      </c>
      <c r="F136" s="80">
        <v>0</v>
      </c>
      <c r="G136" s="79">
        <v>0</v>
      </c>
      <c r="H136" s="79">
        <v>0</v>
      </c>
      <c r="I136" s="80">
        <v>0</v>
      </c>
      <c r="J136" s="79">
        <v>0</v>
      </c>
      <c r="K136" s="72">
        <f t="shared" si="1"/>
        <v>0</v>
      </c>
    </row>
    <row r="137" spans="2:11">
      <c r="B137" s="73">
        <v>2200</v>
      </c>
      <c r="C137" s="84" t="s">
        <v>412</v>
      </c>
      <c r="D137" s="71">
        <v>185072</v>
      </c>
      <c r="E137" s="71">
        <v>-39599.199999999997</v>
      </c>
      <c r="F137" s="71">
        <v>145472.79999999999</v>
      </c>
      <c r="G137" s="71">
        <v>0</v>
      </c>
      <c r="H137" s="71">
        <v>0</v>
      </c>
      <c r="I137" s="71">
        <v>145472.79999999999</v>
      </c>
      <c r="J137" s="71">
        <v>145472.79999999999</v>
      </c>
      <c r="K137" s="72">
        <f t="shared" si="1"/>
        <v>0</v>
      </c>
    </row>
    <row r="138" spans="2:11">
      <c r="B138" s="73">
        <v>2210</v>
      </c>
      <c r="C138" s="75" t="s">
        <v>413</v>
      </c>
      <c r="D138" s="71">
        <v>185072</v>
      </c>
      <c r="E138" s="85">
        <v>-39599.199999999997</v>
      </c>
      <c r="F138" s="85">
        <v>145472.79999999999</v>
      </c>
      <c r="G138" s="85">
        <v>0</v>
      </c>
      <c r="H138" s="85">
        <v>0</v>
      </c>
      <c r="I138" s="85">
        <v>145472.79999999999</v>
      </c>
      <c r="J138" s="85">
        <v>145472.79999999999</v>
      </c>
      <c r="K138" s="72">
        <f t="shared" si="1"/>
        <v>0</v>
      </c>
    </row>
    <row r="139" spans="2:11">
      <c r="B139" s="76" t="s">
        <v>414</v>
      </c>
      <c r="C139" s="77" t="s">
        <v>413</v>
      </c>
      <c r="D139" s="78">
        <v>185072</v>
      </c>
      <c r="E139" s="78">
        <v>-39599.199999999997</v>
      </c>
      <c r="F139" s="80">
        <v>145472.79999999999</v>
      </c>
      <c r="G139" s="79">
        <v>0</v>
      </c>
      <c r="H139" s="79">
        <v>0</v>
      </c>
      <c r="I139" s="80">
        <v>145472.79999999999</v>
      </c>
      <c r="J139" s="79">
        <v>145472.79999999999</v>
      </c>
      <c r="K139" s="72">
        <f t="shared" si="1"/>
        <v>0</v>
      </c>
    </row>
    <row r="140" spans="2:11">
      <c r="B140" s="73">
        <v>2220</v>
      </c>
      <c r="C140" s="75" t="s">
        <v>415</v>
      </c>
      <c r="D140" s="71">
        <v>0</v>
      </c>
      <c r="E140" s="85">
        <v>0</v>
      </c>
      <c r="F140" s="85">
        <v>0</v>
      </c>
      <c r="G140" s="85">
        <v>0</v>
      </c>
      <c r="H140" s="85">
        <v>0</v>
      </c>
      <c r="I140" s="85">
        <v>0</v>
      </c>
      <c r="J140" s="85">
        <v>0</v>
      </c>
      <c r="K140" s="72">
        <f t="shared" ref="K140:K203" si="2">F140-I140</f>
        <v>0</v>
      </c>
    </row>
    <row r="141" spans="2:11">
      <c r="B141" s="76" t="s">
        <v>416</v>
      </c>
      <c r="C141" s="77" t="s">
        <v>417</v>
      </c>
      <c r="D141" s="78">
        <v>0</v>
      </c>
      <c r="E141" s="78">
        <v>0</v>
      </c>
      <c r="F141" s="80">
        <v>0</v>
      </c>
      <c r="G141" s="79">
        <v>0</v>
      </c>
      <c r="H141" s="79">
        <v>0</v>
      </c>
      <c r="I141" s="80">
        <v>0</v>
      </c>
      <c r="J141" s="79">
        <v>0</v>
      </c>
      <c r="K141" s="72">
        <f t="shared" si="2"/>
        <v>0</v>
      </c>
    </row>
    <row r="142" spans="2:11">
      <c r="B142" s="76" t="s">
        <v>418</v>
      </c>
      <c r="C142" s="77" t="s">
        <v>415</v>
      </c>
      <c r="D142" s="78">
        <v>0</v>
      </c>
      <c r="E142" s="78">
        <v>0</v>
      </c>
      <c r="F142" s="80">
        <v>0</v>
      </c>
      <c r="G142" s="79">
        <v>0</v>
      </c>
      <c r="H142" s="79">
        <v>0</v>
      </c>
      <c r="I142" s="80">
        <v>0</v>
      </c>
      <c r="J142" s="79">
        <v>0</v>
      </c>
      <c r="K142" s="72">
        <f t="shared" si="2"/>
        <v>0</v>
      </c>
    </row>
    <row r="143" spans="2:11">
      <c r="B143" s="73">
        <v>2230</v>
      </c>
      <c r="C143" s="75" t="s">
        <v>419</v>
      </c>
      <c r="D143" s="71">
        <v>0</v>
      </c>
      <c r="E143" s="85">
        <v>0</v>
      </c>
      <c r="F143" s="85">
        <v>0</v>
      </c>
      <c r="G143" s="85">
        <v>0</v>
      </c>
      <c r="H143" s="85">
        <v>0</v>
      </c>
      <c r="I143" s="85">
        <v>0</v>
      </c>
      <c r="J143" s="85">
        <v>0</v>
      </c>
      <c r="K143" s="72">
        <f t="shared" si="2"/>
        <v>0</v>
      </c>
    </row>
    <row r="144" spans="2:11">
      <c r="B144" s="76" t="s">
        <v>420</v>
      </c>
      <c r="C144" s="77" t="s">
        <v>419</v>
      </c>
      <c r="D144" s="78">
        <v>0</v>
      </c>
      <c r="E144" s="78">
        <v>0</v>
      </c>
      <c r="F144" s="80">
        <v>0</v>
      </c>
      <c r="G144" s="79">
        <v>0</v>
      </c>
      <c r="H144" s="79">
        <v>0</v>
      </c>
      <c r="I144" s="80">
        <v>0</v>
      </c>
      <c r="J144" s="79">
        <v>0</v>
      </c>
      <c r="K144" s="72">
        <f t="shared" si="2"/>
        <v>0</v>
      </c>
    </row>
    <row r="145" spans="2:11">
      <c r="B145" s="73">
        <v>2300</v>
      </c>
      <c r="C145" s="84" t="s">
        <v>421</v>
      </c>
      <c r="D145" s="71">
        <v>0</v>
      </c>
      <c r="E145" s="71">
        <v>4779.2</v>
      </c>
      <c r="F145" s="71">
        <v>4779.2</v>
      </c>
      <c r="G145" s="71">
        <v>0</v>
      </c>
      <c r="H145" s="71">
        <v>0</v>
      </c>
      <c r="I145" s="71">
        <v>4779.2</v>
      </c>
      <c r="J145" s="71">
        <v>4779.2</v>
      </c>
      <c r="K145" s="72">
        <f t="shared" si="2"/>
        <v>0</v>
      </c>
    </row>
    <row r="146" spans="2:11" ht="23.25">
      <c r="B146" s="73">
        <v>2310</v>
      </c>
      <c r="C146" s="75" t="s">
        <v>422</v>
      </c>
      <c r="D146" s="71">
        <v>0</v>
      </c>
      <c r="E146" s="85">
        <v>0</v>
      </c>
      <c r="F146" s="85">
        <v>0</v>
      </c>
      <c r="G146" s="85">
        <v>0</v>
      </c>
      <c r="H146" s="85">
        <v>0</v>
      </c>
      <c r="I146" s="85">
        <v>0</v>
      </c>
      <c r="J146" s="85">
        <v>0</v>
      </c>
      <c r="K146" s="72">
        <f t="shared" si="2"/>
        <v>0</v>
      </c>
    </row>
    <row r="147" spans="2:11">
      <c r="B147" s="76" t="s">
        <v>423</v>
      </c>
      <c r="C147" s="77" t="s">
        <v>424</v>
      </c>
      <c r="D147" s="78">
        <v>0</v>
      </c>
      <c r="E147" s="78">
        <v>0</v>
      </c>
      <c r="F147" s="80">
        <v>0</v>
      </c>
      <c r="G147" s="79">
        <v>0</v>
      </c>
      <c r="H147" s="79">
        <v>0</v>
      </c>
      <c r="I147" s="80">
        <v>0</v>
      </c>
      <c r="J147" s="79">
        <v>0</v>
      </c>
      <c r="K147" s="72">
        <f t="shared" si="2"/>
        <v>0</v>
      </c>
    </row>
    <row r="148" spans="2:11">
      <c r="B148" s="73">
        <v>2320</v>
      </c>
      <c r="C148" s="75" t="s">
        <v>425</v>
      </c>
      <c r="D148" s="71">
        <v>0</v>
      </c>
      <c r="E148" s="85">
        <v>0</v>
      </c>
      <c r="F148" s="85">
        <v>0</v>
      </c>
      <c r="G148" s="85">
        <v>0</v>
      </c>
      <c r="H148" s="85">
        <v>0</v>
      </c>
      <c r="I148" s="85">
        <v>0</v>
      </c>
      <c r="J148" s="85">
        <v>0</v>
      </c>
      <c r="K148" s="72">
        <f t="shared" si="2"/>
        <v>0</v>
      </c>
    </row>
    <row r="149" spans="2:11">
      <c r="B149" s="76">
        <v>2321</v>
      </c>
      <c r="C149" s="77" t="s">
        <v>426</v>
      </c>
      <c r="D149" s="78">
        <v>0</v>
      </c>
      <c r="E149" s="78">
        <v>0</v>
      </c>
      <c r="F149" s="80">
        <v>0</v>
      </c>
      <c r="G149" s="79">
        <v>0</v>
      </c>
      <c r="H149" s="79">
        <v>0</v>
      </c>
      <c r="I149" s="80">
        <v>0</v>
      </c>
      <c r="J149" s="79">
        <v>0</v>
      </c>
      <c r="K149" s="72">
        <f t="shared" si="2"/>
        <v>0</v>
      </c>
    </row>
    <row r="150" spans="2:11" ht="23.25">
      <c r="B150" s="73">
        <v>2330</v>
      </c>
      <c r="C150" s="75" t="s">
        <v>427</v>
      </c>
      <c r="D150" s="71">
        <v>0</v>
      </c>
      <c r="E150" s="85">
        <v>4779.2</v>
      </c>
      <c r="F150" s="85">
        <v>4779.2</v>
      </c>
      <c r="G150" s="85">
        <v>0</v>
      </c>
      <c r="H150" s="85">
        <v>0</v>
      </c>
      <c r="I150" s="85">
        <v>4779.2</v>
      </c>
      <c r="J150" s="85">
        <v>4779.2</v>
      </c>
      <c r="K150" s="72">
        <f t="shared" si="2"/>
        <v>0</v>
      </c>
    </row>
    <row r="151" spans="2:11" ht="23.25">
      <c r="B151" s="76">
        <v>2331</v>
      </c>
      <c r="C151" s="77" t="s">
        <v>427</v>
      </c>
      <c r="D151" s="78">
        <v>0</v>
      </c>
      <c r="E151" s="78">
        <v>4779.2</v>
      </c>
      <c r="F151" s="80">
        <v>4779.2</v>
      </c>
      <c r="G151" s="79">
        <v>0</v>
      </c>
      <c r="H151" s="79">
        <v>0</v>
      </c>
      <c r="I151" s="80">
        <v>4779.2</v>
      </c>
      <c r="J151" s="79">
        <v>4779.2</v>
      </c>
      <c r="K151" s="72">
        <f t="shared" si="2"/>
        <v>0</v>
      </c>
    </row>
    <row r="152" spans="2:11" ht="23.25">
      <c r="B152" s="73">
        <v>2340</v>
      </c>
      <c r="C152" s="75" t="s">
        <v>428</v>
      </c>
      <c r="D152" s="71">
        <v>0</v>
      </c>
      <c r="E152" s="85">
        <v>0</v>
      </c>
      <c r="F152" s="85">
        <v>0</v>
      </c>
      <c r="G152" s="85">
        <v>0</v>
      </c>
      <c r="H152" s="85">
        <v>0</v>
      </c>
      <c r="I152" s="85">
        <v>0</v>
      </c>
      <c r="J152" s="85">
        <v>0</v>
      </c>
      <c r="K152" s="72">
        <f t="shared" si="2"/>
        <v>0</v>
      </c>
    </row>
    <row r="153" spans="2:11" ht="23.25">
      <c r="B153" s="76">
        <v>2341</v>
      </c>
      <c r="C153" s="77" t="s">
        <v>428</v>
      </c>
      <c r="D153" s="78">
        <v>0</v>
      </c>
      <c r="E153" s="78">
        <v>0</v>
      </c>
      <c r="F153" s="80">
        <v>0</v>
      </c>
      <c r="G153" s="79">
        <v>0</v>
      </c>
      <c r="H153" s="79">
        <v>0</v>
      </c>
      <c r="I153" s="80">
        <v>0</v>
      </c>
      <c r="J153" s="79">
        <v>0</v>
      </c>
      <c r="K153" s="72">
        <f t="shared" si="2"/>
        <v>0</v>
      </c>
    </row>
    <row r="154" spans="2:11" ht="23.25">
      <c r="B154" s="73">
        <v>2350</v>
      </c>
      <c r="C154" s="75" t="s">
        <v>429</v>
      </c>
      <c r="D154" s="71">
        <v>0</v>
      </c>
      <c r="E154" s="85">
        <v>0</v>
      </c>
      <c r="F154" s="85">
        <v>0</v>
      </c>
      <c r="G154" s="85">
        <v>0</v>
      </c>
      <c r="H154" s="85">
        <v>0</v>
      </c>
      <c r="I154" s="85">
        <v>0</v>
      </c>
      <c r="J154" s="85">
        <v>0</v>
      </c>
      <c r="K154" s="72">
        <f t="shared" si="2"/>
        <v>0</v>
      </c>
    </row>
    <row r="155" spans="2:11" ht="23.25">
      <c r="B155" s="76" t="s">
        <v>430</v>
      </c>
      <c r="C155" s="77" t="s">
        <v>429</v>
      </c>
      <c r="D155" s="78">
        <v>0</v>
      </c>
      <c r="E155" s="78">
        <v>0</v>
      </c>
      <c r="F155" s="80">
        <v>0</v>
      </c>
      <c r="G155" s="79">
        <v>0</v>
      </c>
      <c r="H155" s="79">
        <v>0</v>
      </c>
      <c r="I155" s="80">
        <v>0</v>
      </c>
      <c r="J155" s="79">
        <v>0</v>
      </c>
      <c r="K155" s="72">
        <f t="shared" si="2"/>
        <v>0</v>
      </c>
    </row>
    <row r="156" spans="2:11" ht="23.25">
      <c r="B156" s="73">
        <v>2360</v>
      </c>
      <c r="C156" s="75" t="s">
        <v>431</v>
      </c>
      <c r="D156" s="71">
        <v>0</v>
      </c>
      <c r="E156" s="85">
        <v>0</v>
      </c>
      <c r="F156" s="85">
        <v>0</v>
      </c>
      <c r="G156" s="85">
        <v>0</v>
      </c>
      <c r="H156" s="85">
        <v>0</v>
      </c>
      <c r="I156" s="85">
        <v>0</v>
      </c>
      <c r="J156" s="85">
        <v>0</v>
      </c>
      <c r="K156" s="72">
        <f t="shared" si="2"/>
        <v>0</v>
      </c>
    </row>
    <row r="157" spans="2:11" ht="23.25">
      <c r="B157" s="76">
        <v>2361</v>
      </c>
      <c r="C157" s="77" t="s">
        <v>431</v>
      </c>
      <c r="D157" s="78">
        <v>0</v>
      </c>
      <c r="E157" s="78">
        <v>0</v>
      </c>
      <c r="F157" s="80">
        <v>0</v>
      </c>
      <c r="G157" s="79">
        <v>0</v>
      </c>
      <c r="H157" s="79">
        <v>0</v>
      </c>
      <c r="I157" s="80">
        <v>0</v>
      </c>
      <c r="J157" s="79">
        <v>0</v>
      </c>
      <c r="K157" s="72">
        <f t="shared" si="2"/>
        <v>0</v>
      </c>
    </row>
    <row r="158" spans="2:11" ht="23.25">
      <c r="B158" s="73">
        <v>2370</v>
      </c>
      <c r="C158" s="75" t="s">
        <v>432</v>
      </c>
      <c r="D158" s="71">
        <v>0</v>
      </c>
      <c r="E158" s="85">
        <v>0</v>
      </c>
      <c r="F158" s="85">
        <v>0</v>
      </c>
      <c r="G158" s="85">
        <v>0</v>
      </c>
      <c r="H158" s="85">
        <v>0</v>
      </c>
      <c r="I158" s="85">
        <v>0</v>
      </c>
      <c r="J158" s="85">
        <v>0</v>
      </c>
      <c r="K158" s="72">
        <f t="shared" si="2"/>
        <v>0</v>
      </c>
    </row>
    <row r="159" spans="2:11" ht="23.25">
      <c r="B159" s="76" t="s">
        <v>433</v>
      </c>
      <c r="C159" s="77" t="s">
        <v>432</v>
      </c>
      <c r="D159" s="78">
        <v>0</v>
      </c>
      <c r="E159" s="78">
        <v>0</v>
      </c>
      <c r="F159" s="80">
        <v>0</v>
      </c>
      <c r="G159" s="79">
        <v>0</v>
      </c>
      <c r="H159" s="79">
        <v>0</v>
      </c>
      <c r="I159" s="80">
        <v>0</v>
      </c>
      <c r="J159" s="79">
        <v>0</v>
      </c>
      <c r="K159" s="72">
        <f t="shared" si="2"/>
        <v>0</v>
      </c>
    </row>
    <row r="160" spans="2:11">
      <c r="B160" s="73">
        <v>2380</v>
      </c>
      <c r="C160" s="75" t="s">
        <v>434</v>
      </c>
      <c r="D160" s="71">
        <v>0</v>
      </c>
      <c r="E160" s="85">
        <v>0</v>
      </c>
      <c r="F160" s="85">
        <v>0</v>
      </c>
      <c r="G160" s="85">
        <v>0</v>
      </c>
      <c r="H160" s="85">
        <v>0</v>
      </c>
      <c r="I160" s="85">
        <v>0</v>
      </c>
      <c r="J160" s="85">
        <v>0</v>
      </c>
      <c r="K160" s="72">
        <f t="shared" si="2"/>
        <v>0</v>
      </c>
    </row>
    <row r="161" spans="2:11" ht="23.25">
      <c r="B161" s="76">
        <v>2381</v>
      </c>
      <c r="C161" s="77" t="s">
        <v>435</v>
      </c>
      <c r="D161" s="78">
        <v>0</v>
      </c>
      <c r="E161" s="78">
        <v>0</v>
      </c>
      <c r="F161" s="80">
        <v>0</v>
      </c>
      <c r="G161" s="79">
        <v>0</v>
      </c>
      <c r="H161" s="79">
        <v>0</v>
      </c>
      <c r="I161" s="80">
        <v>0</v>
      </c>
      <c r="J161" s="79">
        <v>0</v>
      </c>
      <c r="K161" s="72">
        <f t="shared" si="2"/>
        <v>0</v>
      </c>
    </row>
    <row r="162" spans="2:11">
      <c r="B162" s="73">
        <v>2390</v>
      </c>
      <c r="C162" s="75" t="s">
        <v>436</v>
      </c>
      <c r="D162" s="71">
        <v>0</v>
      </c>
      <c r="E162" s="85">
        <v>0</v>
      </c>
      <c r="F162" s="85">
        <v>0</v>
      </c>
      <c r="G162" s="85">
        <v>0</v>
      </c>
      <c r="H162" s="85">
        <v>0</v>
      </c>
      <c r="I162" s="85">
        <v>0</v>
      </c>
      <c r="J162" s="85">
        <v>0</v>
      </c>
      <c r="K162" s="72">
        <f t="shared" si="2"/>
        <v>0</v>
      </c>
    </row>
    <row r="163" spans="2:11">
      <c r="B163" s="76">
        <v>2391</v>
      </c>
      <c r="C163" s="77" t="s">
        <v>436</v>
      </c>
      <c r="D163" s="78">
        <v>0</v>
      </c>
      <c r="E163" s="78">
        <v>0</v>
      </c>
      <c r="F163" s="80">
        <v>0</v>
      </c>
      <c r="G163" s="79">
        <v>0</v>
      </c>
      <c r="H163" s="79">
        <v>0</v>
      </c>
      <c r="I163" s="80">
        <v>0</v>
      </c>
      <c r="J163" s="79">
        <v>0</v>
      </c>
      <c r="K163" s="72">
        <f t="shared" si="2"/>
        <v>0</v>
      </c>
    </row>
    <row r="164" spans="2:11">
      <c r="B164" s="73">
        <v>2400</v>
      </c>
      <c r="C164" s="84" t="s">
        <v>437</v>
      </c>
      <c r="D164" s="71">
        <v>0</v>
      </c>
      <c r="E164" s="71">
        <v>75052</v>
      </c>
      <c r="F164" s="71">
        <v>75052</v>
      </c>
      <c r="G164" s="71">
        <v>0</v>
      </c>
      <c r="H164" s="71">
        <v>0</v>
      </c>
      <c r="I164" s="71">
        <v>75052</v>
      </c>
      <c r="J164" s="71">
        <v>75052</v>
      </c>
      <c r="K164" s="72">
        <f t="shared" si="2"/>
        <v>0</v>
      </c>
    </row>
    <row r="165" spans="2:11">
      <c r="B165" s="73">
        <v>2410</v>
      </c>
      <c r="C165" s="75" t="s">
        <v>438</v>
      </c>
      <c r="D165" s="71">
        <v>0</v>
      </c>
      <c r="E165" s="85">
        <v>0</v>
      </c>
      <c r="F165" s="85">
        <v>0</v>
      </c>
      <c r="G165" s="85">
        <v>0</v>
      </c>
      <c r="H165" s="85">
        <v>0</v>
      </c>
      <c r="I165" s="85">
        <v>0</v>
      </c>
      <c r="J165" s="85">
        <v>0</v>
      </c>
      <c r="K165" s="72">
        <f t="shared" si="2"/>
        <v>0</v>
      </c>
    </row>
    <row r="166" spans="2:11">
      <c r="B166" s="76" t="s">
        <v>439</v>
      </c>
      <c r="C166" s="77" t="s">
        <v>438</v>
      </c>
      <c r="D166" s="78">
        <v>0</v>
      </c>
      <c r="E166" s="78">
        <v>0</v>
      </c>
      <c r="F166" s="80">
        <v>0</v>
      </c>
      <c r="G166" s="79">
        <v>0</v>
      </c>
      <c r="H166" s="79">
        <v>0</v>
      </c>
      <c r="I166" s="80">
        <v>0</v>
      </c>
      <c r="J166" s="79">
        <v>0</v>
      </c>
      <c r="K166" s="72">
        <f t="shared" si="2"/>
        <v>0</v>
      </c>
    </row>
    <row r="167" spans="2:11">
      <c r="B167" s="73">
        <v>2420</v>
      </c>
      <c r="C167" s="75" t="s">
        <v>440</v>
      </c>
      <c r="D167" s="71">
        <v>0</v>
      </c>
      <c r="E167" s="85">
        <v>0</v>
      </c>
      <c r="F167" s="85">
        <v>0</v>
      </c>
      <c r="G167" s="85">
        <v>0</v>
      </c>
      <c r="H167" s="85">
        <v>0</v>
      </c>
      <c r="I167" s="85">
        <v>0</v>
      </c>
      <c r="J167" s="85">
        <v>0</v>
      </c>
      <c r="K167" s="72">
        <f t="shared" si="2"/>
        <v>0</v>
      </c>
    </row>
    <row r="168" spans="2:11">
      <c r="B168" s="76" t="s">
        <v>441</v>
      </c>
      <c r="C168" s="77" t="s">
        <v>440</v>
      </c>
      <c r="D168" s="78">
        <v>0</v>
      </c>
      <c r="E168" s="78">
        <v>0</v>
      </c>
      <c r="F168" s="80">
        <v>0</v>
      </c>
      <c r="G168" s="79">
        <v>0</v>
      </c>
      <c r="H168" s="79">
        <v>0</v>
      </c>
      <c r="I168" s="80">
        <v>0</v>
      </c>
      <c r="J168" s="79">
        <v>0</v>
      </c>
      <c r="K168" s="72">
        <f t="shared" si="2"/>
        <v>0</v>
      </c>
    </row>
    <row r="169" spans="2:11">
      <c r="B169" s="73">
        <v>2430</v>
      </c>
      <c r="C169" s="75" t="s">
        <v>442</v>
      </c>
      <c r="D169" s="71">
        <v>0</v>
      </c>
      <c r="E169" s="85">
        <v>0</v>
      </c>
      <c r="F169" s="85">
        <v>0</v>
      </c>
      <c r="G169" s="85">
        <v>0</v>
      </c>
      <c r="H169" s="85">
        <v>0</v>
      </c>
      <c r="I169" s="85">
        <v>0</v>
      </c>
      <c r="J169" s="85">
        <v>0</v>
      </c>
      <c r="K169" s="72">
        <f t="shared" si="2"/>
        <v>0</v>
      </c>
    </row>
    <row r="170" spans="2:11">
      <c r="B170" s="76" t="s">
        <v>443</v>
      </c>
      <c r="C170" s="77" t="s">
        <v>442</v>
      </c>
      <c r="D170" s="78">
        <v>0</v>
      </c>
      <c r="E170" s="78">
        <v>0</v>
      </c>
      <c r="F170" s="80">
        <v>0</v>
      </c>
      <c r="G170" s="79">
        <v>0</v>
      </c>
      <c r="H170" s="79">
        <v>0</v>
      </c>
      <c r="I170" s="80">
        <v>0</v>
      </c>
      <c r="J170" s="79">
        <v>0</v>
      </c>
      <c r="K170" s="72">
        <f t="shared" si="2"/>
        <v>0</v>
      </c>
    </row>
    <row r="171" spans="2:11">
      <c r="B171" s="73">
        <v>2440</v>
      </c>
      <c r="C171" s="75" t="s">
        <v>444</v>
      </c>
      <c r="D171" s="71">
        <v>0</v>
      </c>
      <c r="E171" s="85">
        <v>0</v>
      </c>
      <c r="F171" s="85">
        <v>0</v>
      </c>
      <c r="G171" s="85">
        <v>0</v>
      </c>
      <c r="H171" s="85">
        <v>0</v>
      </c>
      <c r="I171" s="85">
        <v>0</v>
      </c>
      <c r="J171" s="85">
        <v>0</v>
      </c>
      <c r="K171" s="72">
        <f t="shared" si="2"/>
        <v>0</v>
      </c>
    </row>
    <row r="172" spans="2:11">
      <c r="B172" s="76" t="s">
        <v>445</v>
      </c>
      <c r="C172" s="77" t="s">
        <v>444</v>
      </c>
      <c r="D172" s="78">
        <v>0</v>
      </c>
      <c r="E172" s="79">
        <v>0</v>
      </c>
      <c r="F172" s="80">
        <v>0</v>
      </c>
      <c r="G172" s="79">
        <v>0</v>
      </c>
      <c r="H172" s="79">
        <v>0</v>
      </c>
      <c r="I172" s="80">
        <v>0</v>
      </c>
      <c r="J172" s="79">
        <v>0</v>
      </c>
      <c r="K172" s="72">
        <f t="shared" si="2"/>
        <v>0</v>
      </c>
    </row>
    <row r="173" spans="2:11">
      <c r="B173" s="73">
        <v>2450</v>
      </c>
      <c r="C173" s="75" t="s">
        <v>446</v>
      </c>
      <c r="D173" s="71">
        <v>0</v>
      </c>
      <c r="E173" s="85">
        <v>0</v>
      </c>
      <c r="F173" s="85">
        <v>0</v>
      </c>
      <c r="G173" s="85">
        <v>0</v>
      </c>
      <c r="H173" s="85">
        <v>0</v>
      </c>
      <c r="I173" s="85">
        <v>0</v>
      </c>
      <c r="J173" s="85">
        <v>0</v>
      </c>
      <c r="K173" s="72">
        <f t="shared" si="2"/>
        <v>0</v>
      </c>
    </row>
    <row r="174" spans="2:11">
      <c r="B174" s="76" t="s">
        <v>447</v>
      </c>
      <c r="C174" s="77" t="s">
        <v>446</v>
      </c>
      <c r="D174" s="78">
        <v>0</v>
      </c>
      <c r="E174" s="79">
        <v>0</v>
      </c>
      <c r="F174" s="80">
        <v>0</v>
      </c>
      <c r="G174" s="79">
        <v>0</v>
      </c>
      <c r="H174" s="79">
        <v>0</v>
      </c>
      <c r="I174" s="80">
        <v>0</v>
      </c>
      <c r="J174" s="79">
        <v>0</v>
      </c>
      <c r="K174" s="72">
        <f t="shared" si="2"/>
        <v>0</v>
      </c>
    </row>
    <row r="175" spans="2:11">
      <c r="B175" s="73">
        <v>2460</v>
      </c>
      <c r="C175" s="75" t="s">
        <v>448</v>
      </c>
      <c r="D175" s="71">
        <v>0</v>
      </c>
      <c r="E175" s="85">
        <v>0</v>
      </c>
      <c r="F175" s="85">
        <v>0</v>
      </c>
      <c r="G175" s="85">
        <v>0</v>
      </c>
      <c r="H175" s="85">
        <v>0</v>
      </c>
      <c r="I175" s="85">
        <v>0</v>
      </c>
      <c r="J175" s="85">
        <v>0</v>
      </c>
      <c r="K175" s="72">
        <f t="shared" si="2"/>
        <v>0</v>
      </c>
    </row>
    <row r="176" spans="2:11">
      <c r="B176" s="76" t="s">
        <v>449</v>
      </c>
      <c r="C176" s="77" t="s">
        <v>448</v>
      </c>
      <c r="D176" s="78">
        <v>0</v>
      </c>
      <c r="E176" s="79">
        <v>0</v>
      </c>
      <c r="F176" s="80">
        <v>0</v>
      </c>
      <c r="G176" s="79">
        <v>0</v>
      </c>
      <c r="H176" s="79">
        <v>0</v>
      </c>
      <c r="I176" s="80">
        <v>0</v>
      </c>
      <c r="J176" s="79">
        <v>0</v>
      </c>
      <c r="K176" s="72">
        <f t="shared" si="2"/>
        <v>0</v>
      </c>
    </row>
    <row r="177" spans="2:11">
      <c r="B177" s="73">
        <v>2470</v>
      </c>
      <c r="C177" s="75" t="s">
        <v>450</v>
      </c>
      <c r="D177" s="71">
        <v>0</v>
      </c>
      <c r="E177" s="85">
        <v>0</v>
      </c>
      <c r="F177" s="85">
        <v>0</v>
      </c>
      <c r="G177" s="85">
        <v>0</v>
      </c>
      <c r="H177" s="85">
        <v>0</v>
      </c>
      <c r="I177" s="85">
        <v>0</v>
      </c>
      <c r="J177" s="85">
        <v>0</v>
      </c>
      <c r="K177" s="72">
        <f t="shared" si="2"/>
        <v>0</v>
      </c>
    </row>
    <row r="178" spans="2:11">
      <c r="B178" s="76" t="s">
        <v>451</v>
      </c>
      <c r="C178" s="77" t="s">
        <v>450</v>
      </c>
      <c r="D178" s="78">
        <v>0</v>
      </c>
      <c r="E178" s="79">
        <v>0</v>
      </c>
      <c r="F178" s="80">
        <v>0</v>
      </c>
      <c r="G178" s="79">
        <v>0</v>
      </c>
      <c r="H178" s="79">
        <v>0</v>
      </c>
      <c r="I178" s="80">
        <v>0</v>
      </c>
      <c r="J178" s="79">
        <v>0</v>
      </c>
      <c r="K178" s="72">
        <f t="shared" si="2"/>
        <v>0</v>
      </c>
    </row>
    <row r="179" spans="2:11">
      <c r="B179" s="73">
        <v>2480</v>
      </c>
      <c r="C179" s="75" t="s">
        <v>452</v>
      </c>
      <c r="D179" s="71">
        <v>0</v>
      </c>
      <c r="E179" s="85">
        <v>0</v>
      </c>
      <c r="F179" s="85">
        <v>0</v>
      </c>
      <c r="G179" s="85">
        <v>0</v>
      </c>
      <c r="H179" s="85">
        <v>0</v>
      </c>
      <c r="I179" s="85">
        <v>0</v>
      </c>
      <c r="J179" s="85">
        <v>0</v>
      </c>
      <c r="K179" s="72">
        <f t="shared" si="2"/>
        <v>0</v>
      </c>
    </row>
    <row r="180" spans="2:11">
      <c r="B180" s="76" t="s">
        <v>453</v>
      </c>
      <c r="C180" s="77" t="s">
        <v>452</v>
      </c>
      <c r="D180" s="78">
        <v>0</v>
      </c>
      <c r="E180" s="78">
        <v>0</v>
      </c>
      <c r="F180" s="80">
        <v>0</v>
      </c>
      <c r="G180" s="78">
        <v>0</v>
      </c>
      <c r="H180" s="78">
        <v>0</v>
      </c>
      <c r="I180" s="80">
        <v>0</v>
      </c>
      <c r="J180" s="78">
        <v>0</v>
      </c>
      <c r="K180" s="72">
        <f t="shared" si="2"/>
        <v>0</v>
      </c>
    </row>
    <row r="181" spans="2:11">
      <c r="B181" s="76" t="s">
        <v>454</v>
      </c>
      <c r="C181" s="77" t="s">
        <v>455</v>
      </c>
      <c r="D181" s="78">
        <v>0</v>
      </c>
      <c r="E181" s="78">
        <v>0</v>
      </c>
      <c r="F181" s="80">
        <v>0</v>
      </c>
      <c r="G181" s="78">
        <v>0</v>
      </c>
      <c r="H181" s="78">
        <v>0</v>
      </c>
      <c r="I181" s="80">
        <v>0</v>
      </c>
      <c r="J181" s="78">
        <v>0</v>
      </c>
      <c r="K181" s="72">
        <f t="shared" si="2"/>
        <v>0</v>
      </c>
    </row>
    <row r="182" spans="2:11">
      <c r="B182" s="76" t="s">
        <v>456</v>
      </c>
      <c r="C182" s="77" t="s">
        <v>457</v>
      </c>
      <c r="D182" s="78">
        <v>0</v>
      </c>
      <c r="E182" s="78">
        <v>0</v>
      </c>
      <c r="F182" s="80">
        <v>0</v>
      </c>
      <c r="G182" s="78">
        <v>0</v>
      </c>
      <c r="H182" s="78">
        <v>0</v>
      </c>
      <c r="I182" s="80">
        <v>0</v>
      </c>
      <c r="J182" s="78">
        <v>0</v>
      </c>
      <c r="K182" s="72">
        <f t="shared" si="2"/>
        <v>0</v>
      </c>
    </row>
    <row r="183" spans="2:11" ht="23.25">
      <c r="B183" s="73">
        <v>2490</v>
      </c>
      <c r="C183" s="75" t="s">
        <v>458</v>
      </c>
      <c r="D183" s="71">
        <v>0</v>
      </c>
      <c r="E183" s="71">
        <v>75052</v>
      </c>
      <c r="F183" s="71">
        <v>75052</v>
      </c>
      <c r="G183" s="71">
        <v>0</v>
      </c>
      <c r="H183" s="71">
        <v>0</v>
      </c>
      <c r="I183" s="71">
        <v>75052</v>
      </c>
      <c r="J183" s="71">
        <v>75052</v>
      </c>
      <c r="K183" s="72">
        <f t="shared" si="2"/>
        <v>0</v>
      </c>
    </row>
    <row r="184" spans="2:11">
      <c r="B184" s="76" t="s">
        <v>459</v>
      </c>
      <c r="C184" s="77" t="s">
        <v>460</v>
      </c>
      <c r="D184" s="78">
        <v>0</v>
      </c>
      <c r="E184" s="78">
        <v>0</v>
      </c>
      <c r="F184" s="80">
        <v>0</v>
      </c>
      <c r="G184" s="78">
        <v>0</v>
      </c>
      <c r="H184" s="78">
        <v>0</v>
      </c>
      <c r="I184" s="80">
        <v>0</v>
      </c>
      <c r="J184" s="78">
        <v>0</v>
      </c>
      <c r="K184" s="72">
        <f t="shared" si="2"/>
        <v>0</v>
      </c>
    </row>
    <row r="185" spans="2:11">
      <c r="B185" s="76" t="s">
        <v>461</v>
      </c>
      <c r="C185" s="77" t="s">
        <v>462</v>
      </c>
      <c r="D185" s="78">
        <v>0</v>
      </c>
      <c r="E185" s="78">
        <v>75052</v>
      </c>
      <c r="F185" s="80">
        <v>75052</v>
      </c>
      <c r="G185" s="78">
        <v>0</v>
      </c>
      <c r="H185" s="78">
        <v>0</v>
      </c>
      <c r="I185" s="80">
        <v>75052</v>
      </c>
      <c r="J185" s="78">
        <v>75052</v>
      </c>
      <c r="K185" s="72">
        <f t="shared" si="2"/>
        <v>0</v>
      </c>
    </row>
    <row r="186" spans="2:11">
      <c r="B186" s="73">
        <v>2500</v>
      </c>
      <c r="C186" s="84" t="s">
        <v>463</v>
      </c>
      <c r="D186" s="71">
        <v>0</v>
      </c>
      <c r="E186" s="71">
        <v>15294</v>
      </c>
      <c r="F186" s="71">
        <v>15294</v>
      </c>
      <c r="G186" s="71">
        <v>0</v>
      </c>
      <c r="H186" s="71">
        <v>0</v>
      </c>
      <c r="I186" s="71">
        <v>15294</v>
      </c>
      <c r="J186" s="71">
        <v>15294</v>
      </c>
      <c r="K186" s="72">
        <f t="shared" si="2"/>
        <v>0</v>
      </c>
    </row>
    <row r="187" spans="2:11">
      <c r="B187" s="73">
        <v>2510</v>
      </c>
      <c r="C187" s="75" t="s">
        <v>464</v>
      </c>
      <c r="D187" s="71">
        <v>0</v>
      </c>
      <c r="E187" s="85">
        <v>0</v>
      </c>
      <c r="F187" s="85">
        <v>0</v>
      </c>
      <c r="G187" s="85">
        <v>0</v>
      </c>
      <c r="H187" s="85">
        <v>0</v>
      </c>
      <c r="I187" s="85">
        <v>0</v>
      </c>
      <c r="J187" s="85">
        <v>0</v>
      </c>
      <c r="K187" s="72">
        <f t="shared" si="2"/>
        <v>0</v>
      </c>
    </row>
    <row r="188" spans="2:11">
      <c r="B188" s="76">
        <v>2511</v>
      </c>
      <c r="C188" s="77" t="s">
        <v>465</v>
      </c>
      <c r="D188" s="78">
        <v>0</v>
      </c>
      <c r="E188" s="79">
        <v>0</v>
      </c>
      <c r="F188" s="80">
        <v>0</v>
      </c>
      <c r="G188" s="79">
        <v>0</v>
      </c>
      <c r="H188" s="79">
        <v>0</v>
      </c>
      <c r="I188" s="80">
        <v>0</v>
      </c>
      <c r="J188" s="79">
        <v>0</v>
      </c>
      <c r="K188" s="72">
        <f t="shared" si="2"/>
        <v>0</v>
      </c>
    </row>
    <row r="189" spans="2:11">
      <c r="B189" s="73">
        <v>2520</v>
      </c>
      <c r="C189" s="75" t="s">
        <v>466</v>
      </c>
      <c r="D189" s="71">
        <v>0</v>
      </c>
      <c r="E189" s="85">
        <v>0</v>
      </c>
      <c r="F189" s="85">
        <v>0</v>
      </c>
      <c r="G189" s="85">
        <v>0</v>
      </c>
      <c r="H189" s="85">
        <v>0</v>
      </c>
      <c r="I189" s="85">
        <v>0</v>
      </c>
      <c r="J189" s="85">
        <v>0</v>
      </c>
      <c r="K189" s="72">
        <f t="shared" si="2"/>
        <v>0</v>
      </c>
    </row>
    <row r="190" spans="2:11">
      <c r="B190" s="76" t="s">
        <v>467</v>
      </c>
      <c r="C190" s="77" t="s">
        <v>468</v>
      </c>
      <c r="D190" s="78">
        <v>0</v>
      </c>
      <c r="E190" s="79">
        <v>0</v>
      </c>
      <c r="F190" s="80">
        <v>0</v>
      </c>
      <c r="G190" s="79">
        <v>0</v>
      </c>
      <c r="H190" s="79">
        <v>0</v>
      </c>
      <c r="I190" s="80">
        <v>0</v>
      </c>
      <c r="J190" s="79">
        <v>0</v>
      </c>
      <c r="K190" s="72">
        <f t="shared" si="2"/>
        <v>0</v>
      </c>
    </row>
    <row r="191" spans="2:11">
      <c r="B191" s="73">
        <v>2530</v>
      </c>
      <c r="C191" s="75" t="s">
        <v>469</v>
      </c>
      <c r="D191" s="71">
        <v>0</v>
      </c>
      <c r="E191" s="85">
        <v>0</v>
      </c>
      <c r="F191" s="85">
        <v>0</v>
      </c>
      <c r="G191" s="85">
        <v>0</v>
      </c>
      <c r="H191" s="85">
        <v>0</v>
      </c>
      <c r="I191" s="85">
        <v>0</v>
      </c>
      <c r="J191" s="85">
        <v>0</v>
      </c>
      <c r="K191" s="72">
        <f t="shared" si="2"/>
        <v>0</v>
      </c>
    </row>
    <row r="192" spans="2:11">
      <c r="B192" s="76" t="s">
        <v>470</v>
      </c>
      <c r="C192" s="77" t="s">
        <v>469</v>
      </c>
      <c r="D192" s="78">
        <v>0</v>
      </c>
      <c r="E192" s="79">
        <v>0</v>
      </c>
      <c r="F192" s="80">
        <v>0</v>
      </c>
      <c r="G192" s="79">
        <v>0</v>
      </c>
      <c r="H192" s="79">
        <v>0</v>
      </c>
      <c r="I192" s="80">
        <v>0</v>
      </c>
      <c r="J192" s="79">
        <v>0</v>
      </c>
      <c r="K192" s="72">
        <f t="shared" si="2"/>
        <v>0</v>
      </c>
    </row>
    <row r="193" spans="2:11">
      <c r="B193" s="73">
        <v>2540</v>
      </c>
      <c r="C193" s="75" t="s">
        <v>471</v>
      </c>
      <c r="D193" s="71">
        <v>0</v>
      </c>
      <c r="E193" s="85">
        <v>562</v>
      </c>
      <c r="F193" s="85">
        <v>562</v>
      </c>
      <c r="G193" s="85">
        <v>0</v>
      </c>
      <c r="H193" s="85">
        <v>0</v>
      </c>
      <c r="I193" s="85">
        <v>562</v>
      </c>
      <c r="J193" s="85">
        <v>562</v>
      </c>
      <c r="K193" s="72">
        <f t="shared" si="2"/>
        <v>0</v>
      </c>
    </row>
    <row r="194" spans="2:11">
      <c r="B194" s="76" t="s">
        <v>472</v>
      </c>
      <c r="C194" s="77" t="s">
        <v>471</v>
      </c>
      <c r="D194" s="78">
        <v>0</v>
      </c>
      <c r="E194" s="79">
        <v>562</v>
      </c>
      <c r="F194" s="80">
        <v>562</v>
      </c>
      <c r="G194" s="79">
        <v>0</v>
      </c>
      <c r="H194" s="79">
        <v>0</v>
      </c>
      <c r="I194" s="80">
        <v>562</v>
      </c>
      <c r="J194" s="79">
        <v>562</v>
      </c>
      <c r="K194" s="72">
        <f t="shared" si="2"/>
        <v>0</v>
      </c>
    </row>
    <row r="195" spans="2:11">
      <c r="B195" s="73">
        <v>2550</v>
      </c>
      <c r="C195" s="75" t="s">
        <v>473</v>
      </c>
      <c r="D195" s="71">
        <v>0</v>
      </c>
      <c r="E195" s="85">
        <v>0</v>
      </c>
      <c r="F195" s="85">
        <v>0</v>
      </c>
      <c r="G195" s="85">
        <v>0</v>
      </c>
      <c r="H195" s="85">
        <v>0</v>
      </c>
      <c r="I195" s="85">
        <v>0</v>
      </c>
      <c r="J195" s="85">
        <v>0</v>
      </c>
      <c r="K195" s="72">
        <f t="shared" si="2"/>
        <v>0</v>
      </c>
    </row>
    <row r="196" spans="2:11">
      <c r="B196" s="76">
        <v>2551</v>
      </c>
      <c r="C196" s="77" t="s">
        <v>473</v>
      </c>
      <c r="D196" s="78">
        <v>0</v>
      </c>
      <c r="E196" s="79">
        <v>0</v>
      </c>
      <c r="F196" s="80">
        <v>0</v>
      </c>
      <c r="G196" s="79">
        <v>0</v>
      </c>
      <c r="H196" s="79">
        <v>0</v>
      </c>
      <c r="I196" s="80">
        <v>0</v>
      </c>
      <c r="J196" s="79">
        <v>0</v>
      </c>
      <c r="K196" s="72">
        <f t="shared" si="2"/>
        <v>0</v>
      </c>
    </row>
    <row r="197" spans="2:11">
      <c r="B197" s="73">
        <v>2560</v>
      </c>
      <c r="C197" s="75" t="s">
        <v>474</v>
      </c>
      <c r="D197" s="71">
        <v>0</v>
      </c>
      <c r="E197" s="85">
        <v>10556</v>
      </c>
      <c r="F197" s="85">
        <v>10556</v>
      </c>
      <c r="G197" s="85">
        <v>0</v>
      </c>
      <c r="H197" s="85">
        <v>0</v>
      </c>
      <c r="I197" s="85">
        <v>10556</v>
      </c>
      <c r="J197" s="85">
        <v>10556</v>
      </c>
      <c r="K197" s="72">
        <f t="shared" si="2"/>
        <v>0</v>
      </c>
    </row>
    <row r="198" spans="2:11">
      <c r="B198" s="76" t="s">
        <v>475</v>
      </c>
      <c r="C198" s="77" t="s">
        <v>474</v>
      </c>
      <c r="D198" s="78">
        <v>0</v>
      </c>
      <c r="E198" s="79">
        <v>10556</v>
      </c>
      <c r="F198" s="80">
        <v>10556</v>
      </c>
      <c r="G198" s="79">
        <v>0</v>
      </c>
      <c r="H198" s="79">
        <v>0</v>
      </c>
      <c r="I198" s="80">
        <v>10556</v>
      </c>
      <c r="J198" s="79">
        <v>10556</v>
      </c>
      <c r="K198" s="72">
        <f t="shared" si="2"/>
        <v>0</v>
      </c>
    </row>
    <row r="199" spans="2:11">
      <c r="B199" s="73">
        <v>2590</v>
      </c>
      <c r="C199" s="75" t="s">
        <v>476</v>
      </c>
      <c r="D199" s="71">
        <v>0</v>
      </c>
      <c r="E199" s="85">
        <v>4176</v>
      </c>
      <c r="F199" s="85">
        <v>4176</v>
      </c>
      <c r="G199" s="85">
        <v>0</v>
      </c>
      <c r="H199" s="85">
        <v>0</v>
      </c>
      <c r="I199" s="85">
        <v>4176</v>
      </c>
      <c r="J199" s="85">
        <v>4176</v>
      </c>
      <c r="K199" s="72">
        <f t="shared" si="2"/>
        <v>0</v>
      </c>
    </row>
    <row r="200" spans="2:11">
      <c r="B200" s="76">
        <v>2591</v>
      </c>
      <c r="C200" s="77" t="s">
        <v>476</v>
      </c>
      <c r="D200" s="78">
        <v>0</v>
      </c>
      <c r="E200" s="79">
        <v>4176</v>
      </c>
      <c r="F200" s="80">
        <v>4176</v>
      </c>
      <c r="G200" s="79">
        <v>0</v>
      </c>
      <c r="H200" s="79">
        <v>0</v>
      </c>
      <c r="I200" s="80">
        <v>4176</v>
      </c>
      <c r="J200" s="79">
        <v>4176</v>
      </c>
      <c r="K200" s="72">
        <f t="shared" si="2"/>
        <v>0</v>
      </c>
    </row>
    <row r="201" spans="2:11">
      <c r="B201" s="73">
        <v>2600</v>
      </c>
      <c r="C201" s="84" t="s">
        <v>477</v>
      </c>
      <c r="D201" s="71">
        <v>398700</v>
      </c>
      <c r="E201" s="71">
        <v>-76825.55</v>
      </c>
      <c r="F201" s="71">
        <v>321874.45</v>
      </c>
      <c r="G201" s="71">
        <v>0</v>
      </c>
      <c r="H201" s="71">
        <v>0</v>
      </c>
      <c r="I201" s="71">
        <v>321874.45</v>
      </c>
      <c r="J201" s="71">
        <v>321874.45</v>
      </c>
      <c r="K201" s="72">
        <f t="shared" si="2"/>
        <v>0</v>
      </c>
    </row>
    <row r="202" spans="2:11">
      <c r="B202" s="73">
        <v>2610</v>
      </c>
      <c r="C202" s="75" t="s">
        <v>477</v>
      </c>
      <c r="D202" s="71">
        <v>398700</v>
      </c>
      <c r="E202" s="85">
        <v>-76825.55</v>
      </c>
      <c r="F202" s="85">
        <v>321874.45</v>
      </c>
      <c r="G202" s="85">
        <v>0</v>
      </c>
      <c r="H202" s="85">
        <v>0</v>
      </c>
      <c r="I202" s="85">
        <v>321874.45</v>
      </c>
      <c r="J202" s="85">
        <v>321874.45</v>
      </c>
      <c r="K202" s="72">
        <f t="shared" si="2"/>
        <v>0</v>
      </c>
    </row>
    <row r="203" spans="2:11">
      <c r="B203" s="76" t="s">
        <v>478</v>
      </c>
      <c r="C203" s="77" t="s">
        <v>477</v>
      </c>
      <c r="D203" s="78">
        <v>398700</v>
      </c>
      <c r="E203" s="79">
        <v>-76825.55</v>
      </c>
      <c r="F203" s="80">
        <v>321874.45</v>
      </c>
      <c r="G203" s="79">
        <v>0</v>
      </c>
      <c r="H203" s="79">
        <v>0</v>
      </c>
      <c r="I203" s="80">
        <v>321874.45</v>
      </c>
      <c r="J203" s="79">
        <v>321874.45</v>
      </c>
      <c r="K203" s="72">
        <f t="shared" si="2"/>
        <v>0</v>
      </c>
    </row>
    <row r="204" spans="2:11">
      <c r="B204" s="73">
        <v>2620</v>
      </c>
      <c r="C204" s="75" t="s">
        <v>479</v>
      </c>
      <c r="D204" s="71">
        <v>0</v>
      </c>
      <c r="E204" s="85">
        <v>0</v>
      </c>
      <c r="F204" s="85">
        <v>0</v>
      </c>
      <c r="G204" s="85">
        <v>0</v>
      </c>
      <c r="H204" s="85">
        <v>0</v>
      </c>
      <c r="I204" s="85">
        <v>0</v>
      </c>
      <c r="J204" s="85">
        <v>0</v>
      </c>
      <c r="K204" s="72">
        <f t="shared" ref="K204:K269" si="3">F204-I204</f>
        <v>0</v>
      </c>
    </row>
    <row r="205" spans="2:11">
      <c r="B205" s="76">
        <v>2621</v>
      </c>
      <c r="C205" s="77" t="s">
        <v>479</v>
      </c>
      <c r="D205" s="78">
        <v>0</v>
      </c>
      <c r="E205" s="79">
        <v>0</v>
      </c>
      <c r="F205" s="80">
        <v>0</v>
      </c>
      <c r="G205" s="79">
        <v>0</v>
      </c>
      <c r="H205" s="79">
        <v>0</v>
      </c>
      <c r="I205" s="80">
        <v>0</v>
      </c>
      <c r="J205" s="79">
        <v>0</v>
      </c>
      <c r="K205" s="72">
        <f t="shared" si="3"/>
        <v>0</v>
      </c>
    </row>
    <row r="206" spans="2:11">
      <c r="B206" s="73">
        <v>2700</v>
      </c>
      <c r="C206" s="84" t="s">
        <v>480</v>
      </c>
      <c r="D206" s="71">
        <v>0</v>
      </c>
      <c r="E206" s="71">
        <v>709067.44</v>
      </c>
      <c r="F206" s="71">
        <v>709067.44</v>
      </c>
      <c r="G206" s="71">
        <v>0</v>
      </c>
      <c r="H206" s="71">
        <v>0</v>
      </c>
      <c r="I206" s="71">
        <v>709067.44</v>
      </c>
      <c r="J206" s="71">
        <v>709067.44</v>
      </c>
      <c r="K206" s="72">
        <f t="shared" si="3"/>
        <v>0</v>
      </c>
    </row>
    <row r="207" spans="2:11">
      <c r="B207" s="73">
        <v>2710</v>
      </c>
      <c r="C207" s="75" t="s">
        <v>481</v>
      </c>
      <c r="D207" s="71">
        <v>0</v>
      </c>
      <c r="E207" s="85">
        <v>38871.599999999999</v>
      </c>
      <c r="F207" s="85">
        <v>38871.599999999999</v>
      </c>
      <c r="G207" s="85">
        <v>0</v>
      </c>
      <c r="H207" s="85">
        <v>0</v>
      </c>
      <c r="I207" s="85">
        <v>38871.599999999999</v>
      </c>
      <c r="J207" s="85">
        <v>38871.599999999999</v>
      </c>
      <c r="K207" s="72">
        <f t="shared" si="3"/>
        <v>0</v>
      </c>
    </row>
    <row r="208" spans="2:11">
      <c r="B208" s="76" t="s">
        <v>482</v>
      </c>
      <c r="C208" s="77" t="s">
        <v>481</v>
      </c>
      <c r="D208" s="78">
        <v>0</v>
      </c>
      <c r="E208" s="79">
        <v>38871.599999999999</v>
      </c>
      <c r="F208" s="80">
        <v>38871.599999999999</v>
      </c>
      <c r="G208" s="79">
        <v>0</v>
      </c>
      <c r="H208" s="79">
        <v>0</v>
      </c>
      <c r="I208" s="80">
        <v>38871.599999999999</v>
      </c>
      <c r="J208" s="79">
        <v>38871.599999999999</v>
      </c>
      <c r="K208" s="72">
        <f t="shared" si="3"/>
        <v>0</v>
      </c>
    </row>
    <row r="209" spans="2:11">
      <c r="B209" s="73">
        <v>2720</v>
      </c>
      <c r="C209" s="75" t="s">
        <v>483</v>
      </c>
      <c r="D209" s="71">
        <v>0</v>
      </c>
      <c r="E209" s="85">
        <v>248280.64</v>
      </c>
      <c r="F209" s="85">
        <v>248280.64</v>
      </c>
      <c r="G209" s="85">
        <v>0</v>
      </c>
      <c r="H209" s="85">
        <v>0</v>
      </c>
      <c r="I209" s="85">
        <v>248280.64</v>
      </c>
      <c r="J209" s="85">
        <v>248280.64</v>
      </c>
      <c r="K209" s="72">
        <f t="shared" si="3"/>
        <v>0</v>
      </c>
    </row>
    <row r="210" spans="2:11">
      <c r="B210" s="76" t="s">
        <v>484</v>
      </c>
      <c r="C210" s="77" t="s">
        <v>483</v>
      </c>
      <c r="D210" s="78">
        <v>0</v>
      </c>
      <c r="E210" s="79">
        <v>248280.64</v>
      </c>
      <c r="F210" s="80">
        <v>248280.64</v>
      </c>
      <c r="G210" s="79">
        <v>0</v>
      </c>
      <c r="H210" s="79">
        <v>0</v>
      </c>
      <c r="I210" s="80">
        <v>248280.64</v>
      </c>
      <c r="J210" s="79">
        <v>248280.64</v>
      </c>
      <c r="K210" s="72">
        <f t="shared" si="3"/>
        <v>0</v>
      </c>
    </row>
    <row r="211" spans="2:11">
      <c r="B211" s="73">
        <v>2730</v>
      </c>
      <c r="C211" s="75" t="s">
        <v>485</v>
      </c>
      <c r="D211" s="71">
        <v>0</v>
      </c>
      <c r="E211" s="85">
        <v>0</v>
      </c>
      <c r="F211" s="85">
        <v>0</v>
      </c>
      <c r="G211" s="85">
        <v>0</v>
      </c>
      <c r="H211" s="85">
        <v>0</v>
      </c>
      <c r="I211" s="85">
        <v>0</v>
      </c>
      <c r="J211" s="85">
        <v>0</v>
      </c>
      <c r="K211" s="72">
        <f t="shared" si="3"/>
        <v>0</v>
      </c>
    </row>
    <row r="212" spans="2:11">
      <c r="B212" s="76" t="s">
        <v>486</v>
      </c>
      <c r="C212" s="77" t="s">
        <v>485</v>
      </c>
      <c r="D212" s="78">
        <v>0</v>
      </c>
      <c r="E212" s="79">
        <v>0</v>
      </c>
      <c r="F212" s="80">
        <v>0</v>
      </c>
      <c r="G212" s="79">
        <v>0</v>
      </c>
      <c r="H212" s="79">
        <v>0</v>
      </c>
      <c r="I212" s="80">
        <v>0</v>
      </c>
      <c r="J212" s="79">
        <v>0</v>
      </c>
      <c r="K212" s="72">
        <f t="shared" si="3"/>
        <v>0</v>
      </c>
    </row>
    <row r="213" spans="2:11">
      <c r="B213" s="73">
        <v>2740</v>
      </c>
      <c r="C213" s="75" t="s">
        <v>487</v>
      </c>
      <c r="D213" s="71">
        <v>0</v>
      </c>
      <c r="E213" s="85">
        <v>0</v>
      </c>
      <c r="F213" s="85">
        <v>0</v>
      </c>
      <c r="G213" s="85">
        <v>0</v>
      </c>
      <c r="H213" s="85">
        <v>0</v>
      </c>
      <c r="I213" s="85">
        <v>0</v>
      </c>
      <c r="J213" s="85">
        <v>0</v>
      </c>
      <c r="K213" s="72">
        <f t="shared" si="3"/>
        <v>0</v>
      </c>
    </row>
    <row r="214" spans="2:11">
      <c r="B214" s="76" t="s">
        <v>488</v>
      </c>
      <c r="C214" s="77" t="s">
        <v>487</v>
      </c>
      <c r="D214" s="78">
        <v>0</v>
      </c>
      <c r="E214" s="79">
        <v>0</v>
      </c>
      <c r="F214" s="80">
        <v>0</v>
      </c>
      <c r="G214" s="79">
        <v>0</v>
      </c>
      <c r="H214" s="79">
        <v>0</v>
      </c>
      <c r="I214" s="80">
        <v>0</v>
      </c>
      <c r="J214" s="79">
        <v>0</v>
      </c>
      <c r="K214" s="72">
        <f t="shared" si="3"/>
        <v>0</v>
      </c>
    </row>
    <row r="215" spans="2:11" ht="23.25">
      <c r="B215" s="73">
        <v>2750</v>
      </c>
      <c r="C215" s="75" t="s">
        <v>489</v>
      </c>
      <c r="D215" s="71">
        <v>0</v>
      </c>
      <c r="E215" s="85">
        <v>421915.2</v>
      </c>
      <c r="F215" s="85">
        <v>421915.2</v>
      </c>
      <c r="G215" s="85">
        <v>0</v>
      </c>
      <c r="H215" s="85">
        <v>0</v>
      </c>
      <c r="I215" s="85">
        <v>421915.2</v>
      </c>
      <c r="J215" s="85">
        <v>421915.2</v>
      </c>
      <c r="K215" s="72">
        <f t="shared" si="3"/>
        <v>0</v>
      </c>
    </row>
    <row r="216" spans="2:11">
      <c r="B216" s="76" t="s">
        <v>490</v>
      </c>
      <c r="C216" s="77" t="s">
        <v>491</v>
      </c>
      <c r="D216" s="78">
        <v>0</v>
      </c>
      <c r="E216" s="79">
        <v>421915.2</v>
      </c>
      <c r="F216" s="80">
        <v>421915.2</v>
      </c>
      <c r="G216" s="79">
        <v>0</v>
      </c>
      <c r="H216" s="79">
        <v>0</v>
      </c>
      <c r="I216" s="80">
        <v>421915.2</v>
      </c>
      <c r="J216" s="79">
        <v>421915.2</v>
      </c>
      <c r="K216" s="72">
        <f t="shared" si="3"/>
        <v>0</v>
      </c>
    </row>
    <row r="217" spans="2:11">
      <c r="B217" s="73">
        <v>2800</v>
      </c>
      <c r="C217" s="84" t="s">
        <v>492</v>
      </c>
      <c r="D217" s="71">
        <v>0</v>
      </c>
      <c r="E217" s="71">
        <v>0</v>
      </c>
      <c r="F217" s="71">
        <v>0</v>
      </c>
      <c r="G217" s="71">
        <v>0</v>
      </c>
      <c r="H217" s="71">
        <v>0</v>
      </c>
      <c r="I217" s="71">
        <v>0</v>
      </c>
      <c r="J217" s="71">
        <v>0</v>
      </c>
      <c r="K217" s="72">
        <f t="shared" si="3"/>
        <v>0</v>
      </c>
    </row>
    <row r="218" spans="2:11">
      <c r="B218" s="73">
        <v>2810</v>
      </c>
      <c r="C218" s="75" t="s">
        <v>493</v>
      </c>
      <c r="D218" s="71">
        <v>0</v>
      </c>
      <c r="E218" s="85">
        <v>0</v>
      </c>
      <c r="F218" s="85">
        <v>0</v>
      </c>
      <c r="G218" s="85">
        <v>0</v>
      </c>
      <c r="H218" s="85">
        <v>0</v>
      </c>
      <c r="I218" s="85">
        <v>0</v>
      </c>
      <c r="J218" s="85">
        <v>0</v>
      </c>
      <c r="K218" s="72">
        <f t="shared" si="3"/>
        <v>0</v>
      </c>
    </row>
    <row r="219" spans="2:11">
      <c r="B219" s="76" t="s">
        <v>494</v>
      </c>
      <c r="C219" s="77" t="s">
        <v>493</v>
      </c>
      <c r="D219" s="78">
        <v>0</v>
      </c>
      <c r="E219" s="79">
        <v>0</v>
      </c>
      <c r="F219" s="80">
        <v>0</v>
      </c>
      <c r="G219" s="79">
        <v>0</v>
      </c>
      <c r="H219" s="79">
        <v>0</v>
      </c>
      <c r="I219" s="80">
        <v>0</v>
      </c>
      <c r="J219" s="79">
        <v>0</v>
      </c>
      <c r="K219" s="72">
        <f t="shared" si="3"/>
        <v>0</v>
      </c>
    </row>
    <row r="220" spans="2:11">
      <c r="B220" s="73">
        <v>2820</v>
      </c>
      <c r="C220" s="75" t="s">
        <v>495</v>
      </c>
      <c r="D220" s="71">
        <v>0</v>
      </c>
      <c r="E220" s="85">
        <v>0</v>
      </c>
      <c r="F220" s="85">
        <v>0</v>
      </c>
      <c r="G220" s="85">
        <v>0</v>
      </c>
      <c r="H220" s="85">
        <v>0</v>
      </c>
      <c r="I220" s="85">
        <v>0</v>
      </c>
      <c r="J220" s="85">
        <v>0</v>
      </c>
      <c r="K220" s="72">
        <f t="shared" si="3"/>
        <v>0</v>
      </c>
    </row>
    <row r="221" spans="2:11">
      <c r="B221" s="76" t="s">
        <v>496</v>
      </c>
      <c r="C221" s="77" t="s">
        <v>497</v>
      </c>
      <c r="D221" s="78">
        <v>0</v>
      </c>
      <c r="E221" s="79">
        <v>0</v>
      </c>
      <c r="F221" s="80">
        <v>0</v>
      </c>
      <c r="G221" s="79">
        <v>0</v>
      </c>
      <c r="H221" s="79">
        <v>0</v>
      </c>
      <c r="I221" s="80">
        <v>0</v>
      </c>
      <c r="J221" s="79">
        <v>0</v>
      </c>
      <c r="K221" s="72">
        <f t="shared" si="3"/>
        <v>0</v>
      </c>
    </row>
    <row r="222" spans="2:11" ht="23.25">
      <c r="B222" s="73">
        <v>2830</v>
      </c>
      <c r="C222" s="75" t="s">
        <v>498</v>
      </c>
      <c r="D222" s="71">
        <v>0</v>
      </c>
      <c r="E222" s="85">
        <v>0</v>
      </c>
      <c r="F222" s="85">
        <v>0</v>
      </c>
      <c r="G222" s="85">
        <v>0</v>
      </c>
      <c r="H222" s="85">
        <v>0</v>
      </c>
      <c r="I222" s="85">
        <v>0</v>
      </c>
      <c r="J222" s="85">
        <v>0</v>
      </c>
      <c r="K222" s="72">
        <f t="shared" si="3"/>
        <v>0</v>
      </c>
    </row>
    <row r="223" spans="2:11">
      <c r="B223" s="76" t="s">
        <v>499</v>
      </c>
      <c r="C223" s="77" t="s">
        <v>500</v>
      </c>
      <c r="D223" s="78">
        <v>0</v>
      </c>
      <c r="E223" s="79">
        <v>0</v>
      </c>
      <c r="F223" s="80">
        <v>0</v>
      </c>
      <c r="G223" s="79">
        <v>0</v>
      </c>
      <c r="H223" s="79">
        <v>0</v>
      </c>
      <c r="I223" s="80">
        <v>0</v>
      </c>
      <c r="J223" s="79">
        <v>0</v>
      </c>
      <c r="K223" s="72">
        <f t="shared" si="3"/>
        <v>0</v>
      </c>
    </row>
    <row r="224" spans="2:11">
      <c r="B224" s="73">
        <v>2900</v>
      </c>
      <c r="C224" s="84" t="s">
        <v>501</v>
      </c>
      <c r="D224" s="71">
        <v>95500</v>
      </c>
      <c r="E224" s="71">
        <v>-62577.58</v>
      </c>
      <c r="F224" s="71">
        <v>32922.42</v>
      </c>
      <c r="G224" s="71">
        <v>0</v>
      </c>
      <c r="H224" s="71">
        <v>0</v>
      </c>
      <c r="I224" s="71">
        <v>25422.42</v>
      </c>
      <c r="J224" s="71">
        <v>25422.42</v>
      </c>
      <c r="K224" s="72">
        <f t="shared" si="3"/>
        <v>7500</v>
      </c>
    </row>
    <row r="225" spans="2:11">
      <c r="B225" s="73">
        <v>2910</v>
      </c>
      <c r="C225" s="75" t="s">
        <v>502</v>
      </c>
      <c r="D225" s="71">
        <v>0</v>
      </c>
      <c r="E225" s="85">
        <v>0</v>
      </c>
      <c r="F225" s="85">
        <v>0</v>
      </c>
      <c r="G225" s="85">
        <v>0</v>
      </c>
      <c r="H225" s="85">
        <v>0</v>
      </c>
      <c r="I225" s="85">
        <v>0</v>
      </c>
      <c r="J225" s="85">
        <v>0</v>
      </c>
      <c r="K225" s="72">
        <f t="shared" si="3"/>
        <v>0</v>
      </c>
    </row>
    <row r="226" spans="2:11">
      <c r="B226" s="76" t="s">
        <v>503</v>
      </c>
      <c r="C226" s="77" t="s">
        <v>504</v>
      </c>
      <c r="D226" s="78">
        <v>0</v>
      </c>
      <c r="E226" s="79">
        <v>0</v>
      </c>
      <c r="F226" s="80">
        <v>0</v>
      </c>
      <c r="G226" s="79">
        <v>0</v>
      </c>
      <c r="H226" s="79">
        <v>0</v>
      </c>
      <c r="I226" s="80">
        <v>0</v>
      </c>
      <c r="J226" s="79">
        <v>0</v>
      </c>
      <c r="K226" s="72">
        <f t="shared" si="3"/>
        <v>0</v>
      </c>
    </row>
    <row r="227" spans="2:11">
      <c r="B227" s="73">
        <v>2920</v>
      </c>
      <c r="C227" s="75" t="s">
        <v>505</v>
      </c>
      <c r="D227" s="71">
        <v>55000</v>
      </c>
      <c r="E227" s="85">
        <v>-54419.7</v>
      </c>
      <c r="F227" s="85">
        <v>580.29999999999995</v>
      </c>
      <c r="G227" s="85">
        <v>0</v>
      </c>
      <c r="H227" s="85">
        <v>0</v>
      </c>
      <c r="I227" s="85">
        <v>580.29999999999995</v>
      </c>
      <c r="J227" s="85">
        <v>580.29999999999995</v>
      </c>
      <c r="K227" s="72">
        <f t="shared" si="3"/>
        <v>0</v>
      </c>
    </row>
    <row r="228" spans="2:11">
      <c r="B228" s="76" t="s">
        <v>506</v>
      </c>
      <c r="C228" s="77" t="s">
        <v>505</v>
      </c>
      <c r="D228" s="78">
        <v>55000</v>
      </c>
      <c r="E228" s="79">
        <v>-54419.7</v>
      </c>
      <c r="F228" s="80">
        <v>580.29999999999995</v>
      </c>
      <c r="G228" s="79">
        <v>0</v>
      </c>
      <c r="H228" s="79">
        <v>0</v>
      </c>
      <c r="I228" s="80">
        <v>580.29999999999995</v>
      </c>
      <c r="J228" s="79">
        <v>580.29999999999995</v>
      </c>
      <c r="K228" s="72">
        <f t="shared" si="3"/>
        <v>0</v>
      </c>
    </row>
    <row r="229" spans="2:11" ht="23.25">
      <c r="B229" s="73">
        <v>2930</v>
      </c>
      <c r="C229" s="75" t="s">
        <v>507</v>
      </c>
      <c r="D229" s="71">
        <v>0</v>
      </c>
      <c r="E229" s="85">
        <v>0</v>
      </c>
      <c r="F229" s="85">
        <v>0</v>
      </c>
      <c r="G229" s="85">
        <v>0</v>
      </c>
      <c r="H229" s="85">
        <v>0</v>
      </c>
      <c r="I229" s="85">
        <v>0</v>
      </c>
      <c r="J229" s="85">
        <v>0</v>
      </c>
      <c r="K229" s="72">
        <f t="shared" si="3"/>
        <v>0</v>
      </c>
    </row>
    <row r="230" spans="2:11" ht="23.25">
      <c r="B230" s="76" t="s">
        <v>508</v>
      </c>
      <c r="C230" s="77" t="s">
        <v>507</v>
      </c>
      <c r="D230" s="78">
        <v>0</v>
      </c>
      <c r="E230" s="79">
        <v>0</v>
      </c>
      <c r="F230" s="80">
        <v>0</v>
      </c>
      <c r="G230" s="79">
        <v>0</v>
      </c>
      <c r="H230" s="79">
        <v>0</v>
      </c>
      <c r="I230" s="80">
        <v>0</v>
      </c>
      <c r="J230" s="79">
        <v>0</v>
      </c>
      <c r="K230" s="72">
        <f t="shared" si="3"/>
        <v>0</v>
      </c>
    </row>
    <row r="231" spans="2:11" ht="23.25">
      <c r="B231" s="73">
        <v>2940</v>
      </c>
      <c r="C231" s="75" t="s">
        <v>509</v>
      </c>
      <c r="D231" s="71">
        <v>7500</v>
      </c>
      <c r="E231" s="85">
        <v>2978.12</v>
      </c>
      <c r="F231" s="85">
        <v>10478.120000000001</v>
      </c>
      <c r="G231" s="85">
        <v>0</v>
      </c>
      <c r="H231" s="85">
        <v>0</v>
      </c>
      <c r="I231" s="85">
        <v>2978.12</v>
      </c>
      <c r="J231" s="85">
        <v>2978.12</v>
      </c>
      <c r="K231" s="72">
        <f t="shared" si="3"/>
        <v>7500.0000000000009</v>
      </c>
    </row>
    <row r="232" spans="2:11">
      <c r="B232" s="76" t="s">
        <v>510</v>
      </c>
      <c r="C232" s="77" t="s">
        <v>511</v>
      </c>
      <c r="D232" s="78">
        <v>7500</v>
      </c>
      <c r="E232" s="79">
        <v>2978.12</v>
      </c>
      <c r="F232" s="80">
        <v>10478.120000000001</v>
      </c>
      <c r="G232" s="79">
        <v>0</v>
      </c>
      <c r="H232" s="79">
        <v>0</v>
      </c>
      <c r="I232" s="80">
        <v>2978.12</v>
      </c>
      <c r="J232" s="79">
        <v>2978.12</v>
      </c>
      <c r="K232" s="72">
        <f t="shared" si="3"/>
        <v>7500.0000000000009</v>
      </c>
    </row>
    <row r="233" spans="2:11" ht="23.25">
      <c r="B233" s="73">
        <v>2950</v>
      </c>
      <c r="C233" s="75" t="s">
        <v>512</v>
      </c>
      <c r="D233" s="71">
        <v>9000</v>
      </c>
      <c r="E233" s="85">
        <v>440</v>
      </c>
      <c r="F233" s="85">
        <v>9440</v>
      </c>
      <c r="G233" s="85">
        <v>0</v>
      </c>
      <c r="H233" s="85">
        <v>0</v>
      </c>
      <c r="I233" s="85">
        <v>9440</v>
      </c>
      <c r="J233" s="85">
        <v>9440</v>
      </c>
      <c r="K233" s="72">
        <f t="shared" si="3"/>
        <v>0</v>
      </c>
    </row>
    <row r="234" spans="2:11" ht="23.25">
      <c r="B234" s="76">
        <v>2951</v>
      </c>
      <c r="C234" s="77" t="s">
        <v>512</v>
      </c>
      <c r="D234" s="78">
        <v>9000</v>
      </c>
      <c r="E234" s="79">
        <v>440</v>
      </c>
      <c r="F234" s="80">
        <v>9440</v>
      </c>
      <c r="G234" s="79">
        <v>0</v>
      </c>
      <c r="H234" s="79">
        <v>0</v>
      </c>
      <c r="I234" s="80">
        <v>9440</v>
      </c>
      <c r="J234" s="79">
        <v>9440</v>
      </c>
      <c r="K234" s="72">
        <f t="shared" si="3"/>
        <v>0</v>
      </c>
    </row>
    <row r="235" spans="2:11" ht="23.25">
      <c r="B235" s="73">
        <v>2960</v>
      </c>
      <c r="C235" s="75" t="s">
        <v>513</v>
      </c>
      <c r="D235" s="71">
        <v>24000</v>
      </c>
      <c r="E235" s="85">
        <v>-11576</v>
      </c>
      <c r="F235" s="85">
        <v>12424</v>
      </c>
      <c r="G235" s="85">
        <v>0</v>
      </c>
      <c r="H235" s="85">
        <v>0</v>
      </c>
      <c r="I235" s="85">
        <v>12424</v>
      </c>
      <c r="J235" s="85">
        <v>12424</v>
      </c>
      <c r="K235" s="72">
        <f t="shared" si="3"/>
        <v>0</v>
      </c>
    </row>
    <row r="236" spans="2:11">
      <c r="B236" s="76" t="s">
        <v>514</v>
      </c>
      <c r="C236" s="77" t="s">
        <v>513</v>
      </c>
      <c r="D236" s="78">
        <v>24000</v>
      </c>
      <c r="E236" s="79">
        <v>-11576</v>
      </c>
      <c r="F236" s="80">
        <v>12424</v>
      </c>
      <c r="G236" s="79">
        <v>0</v>
      </c>
      <c r="H236" s="79">
        <v>0</v>
      </c>
      <c r="I236" s="80">
        <v>12424</v>
      </c>
      <c r="J236" s="79">
        <v>12424</v>
      </c>
      <c r="K236" s="72">
        <f t="shared" si="3"/>
        <v>0</v>
      </c>
    </row>
    <row r="237" spans="2:11" ht="23.25">
      <c r="B237" s="73">
        <v>2970</v>
      </c>
      <c r="C237" s="75" t="s">
        <v>515</v>
      </c>
      <c r="D237" s="71">
        <v>0</v>
      </c>
      <c r="E237" s="71">
        <v>0</v>
      </c>
      <c r="F237" s="71">
        <v>0</v>
      </c>
      <c r="G237" s="71">
        <v>0</v>
      </c>
      <c r="H237" s="71">
        <v>0</v>
      </c>
      <c r="I237" s="71">
        <v>0</v>
      </c>
      <c r="J237" s="71">
        <v>0</v>
      </c>
      <c r="K237" s="72">
        <f t="shared" si="3"/>
        <v>0</v>
      </c>
    </row>
    <row r="238" spans="2:11">
      <c r="B238" s="76" t="s">
        <v>516</v>
      </c>
      <c r="C238" s="77" t="s">
        <v>517</v>
      </c>
      <c r="D238" s="78">
        <v>0</v>
      </c>
      <c r="E238" s="79">
        <v>0</v>
      </c>
      <c r="F238" s="80">
        <v>0</v>
      </c>
      <c r="G238" s="79">
        <v>0</v>
      </c>
      <c r="H238" s="79">
        <v>0</v>
      </c>
      <c r="I238" s="80">
        <v>0</v>
      </c>
      <c r="J238" s="79">
        <v>0</v>
      </c>
      <c r="K238" s="72">
        <f t="shared" si="3"/>
        <v>0</v>
      </c>
    </row>
    <row r="239" spans="2:11">
      <c r="B239" s="76">
        <v>2972</v>
      </c>
      <c r="C239" s="77" t="s">
        <v>518</v>
      </c>
      <c r="D239" s="78">
        <v>0</v>
      </c>
      <c r="E239" s="79">
        <v>0</v>
      </c>
      <c r="F239" s="80">
        <v>0</v>
      </c>
      <c r="G239" s="79">
        <v>0</v>
      </c>
      <c r="H239" s="79">
        <v>0</v>
      </c>
      <c r="I239" s="80">
        <v>0</v>
      </c>
      <c r="J239" s="79">
        <v>0</v>
      </c>
      <c r="K239" s="72">
        <f t="shared" si="3"/>
        <v>0</v>
      </c>
    </row>
    <row r="240" spans="2:11" ht="23.25">
      <c r="B240" s="73">
        <v>2980</v>
      </c>
      <c r="C240" s="75" t="s">
        <v>519</v>
      </c>
      <c r="D240" s="71">
        <v>0</v>
      </c>
      <c r="E240" s="85">
        <v>0</v>
      </c>
      <c r="F240" s="85">
        <v>0</v>
      </c>
      <c r="G240" s="85">
        <v>0</v>
      </c>
      <c r="H240" s="85">
        <v>0</v>
      </c>
      <c r="I240" s="85">
        <v>0</v>
      </c>
      <c r="J240" s="85">
        <v>0</v>
      </c>
      <c r="K240" s="72">
        <f t="shared" si="3"/>
        <v>0</v>
      </c>
    </row>
    <row r="241" spans="2:11" ht="23.25">
      <c r="B241" s="76" t="s">
        <v>520</v>
      </c>
      <c r="C241" s="77" t="s">
        <v>519</v>
      </c>
      <c r="D241" s="78">
        <v>0</v>
      </c>
      <c r="E241" s="79">
        <v>0</v>
      </c>
      <c r="F241" s="80">
        <v>0</v>
      </c>
      <c r="G241" s="79">
        <v>0</v>
      </c>
      <c r="H241" s="79">
        <v>0</v>
      </c>
      <c r="I241" s="80">
        <v>0</v>
      </c>
      <c r="J241" s="79">
        <v>0</v>
      </c>
      <c r="K241" s="72">
        <f t="shared" si="3"/>
        <v>0</v>
      </c>
    </row>
    <row r="242" spans="2:11" ht="23.25">
      <c r="B242" s="73">
        <v>2990</v>
      </c>
      <c r="C242" s="75" t="s">
        <v>521</v>
      </c>
      <c r="D242" s="71">
        <v>0</v>
      </c>
      <c r="E242" s="85">
        <v>0</v>
      </c>
      <c r="F242" s="85">
        <v>0</v>
      </c>
      <c r="G242" s="85">
        <v>0</v>
      </c>
      <c r="H242" s="85">
        <v>0</v>
      </c>
      <c r="I242" s="85">
        <v>0</v>
      </c>
      <c r="J242" s="85">
        <v>0</v>
      </c>
      <c r="K242" s="72">
        <f t="shared" si="3"/>
        <v>0</v>
      </c>
    </row>
    <row r="243" spans="2:11">
      <c r="B243" s="76">
        <v>2991</v>
      </c>
      <c r="C243" s="77" t="s">
        <v>522</v>
      </c>
      <c r="D243" s="78">
        <v>0</v>
      </c>
      <c r="E243" s="79">
        <v>0</v>
      </c>
      <c r="F243" s="80">
        <v>0</v>
      </c>
      <c r="G243" s="79">
        <v>0</v>
      </c>
      <c r="H243" s="79">
        <v>0</v>
      </c>
      <c r="I243" s="80">
        <v>0</v>
      </c>
      <c r="J243" s="79">
        <v>0</v>
      </c>
      <c r="K243" s="72">
        <f t="shared" si="3"/>
        <v>0</v>
      </c>
    </row>
    <row r="244" spans="2:11">
      <c r="B244" s="76" t="s">
        <v>523</v>
      </c>
      <c r="C244" s="77" t="s">
        <v>524</v>
      </c>
      <c r="D244" s="78">
        <v>0</v>
      </c>
      <c r="E244" s="79">
        <v>0</v>
      </c>
      <c r="F244" s="80">
        <v>0</v>
      </c>
      <c r="G244" s="79">
        <v>0</v>
      </c>
      <c r="H244" s="79">
        <v>0</v>
      </c>
      <c r="I244" s="80">
        <v>0</v>
      </c>
      <c r="J244" s="79">
        <v>0</v>
      </c>
      <c r="K244" s="72">
        <f t="shared" si="3"/>
        <v>0</v>
      </c>
    </row>
    <row r="245" spans="2:11">
      <c r="B245" s="73" t="s">
        <v>381</v>
      </c>
      <c r="C245" s="86"/>
      <c r="D245" s="71">
        <f>+D118+D137+D145+D164+D186+D201+D206+D217+D224</f>
        <v>849929.95</v>
      </c>
      <c r="E245" s="71">
        <f t="shared" ref="E245:J245" si="4">+E118+E137+E145+E164+E186+E201+E206+E217+E224</f>
        <v>631747</v>
      </c>
      <c r="F245" s="71">
        <f t="shared" si="4"/>
        <v>1481676.95</v>
      </c>
      <c r="G245" s="71">
        <f t="shared" si="4"/>
        <v>0</v>
      </c>
      <c r="H245" s="71">
        <f t="shared" si="4"/>
        <v>0</v>
      </c>
      <c r="I245" s="71">
        <f t="shared" si="4"/>
        <v>1467731.0699999998</v>
      </c>
      <c r="J245" s="71">
        <f t="shared" si="4"/>
        <v>1467731.0699999998</v>
      </c>
      <c r="K245" s="72">
        <f t="shared" si="3"/>
        <v>13945.880000000121</v>
      </c>
    </row>
    <row r="246" spans="2:11">
      <c r="B246" s="73" t="s">
        <v>525</v>
      </c>
      <c r="C246" s="84" t="s">
        <v>526</v>
      </c>
      <c r="D246" s="71">
        <v>963192</v>
      </c>
      <c r="E246" s="71">
        <v>-238943.83</v>
      </c>
      <c r="F246" s="71">
        <v>724248.17</v>
      </c>
      <c r="G246" s="71">
        <v>0</v>
      </c>
      <c r="H246" s="71">
        <v>0</v>
      </c>
      <c r="I246" s="71">
        <v>656164.68999999994</v>
      </c>
      <c r="J246" s="71">
        <v>656164.68999999994</v>
      </c>
      <c r="K246" s="72">
        <f t="shared" si="3"/>
        <v>68083.480000000098</v>
      </c>
    </row>
    <row r="247" spans="2:11">
      <c r="B247" s="73">
        <v>3100</v>
      </c>
      <c r="C247" s="88" t="s">
        <v>527</v>
      </c>
      <c r="D247" s="71">
        <v>16692</v>
      </c>
      <c r="E247" s="85">
        <v>0</v>
      </c>
      <c r="F247" s="85">
        <v>16692</v>
      </c>
      <c r="G247" s="85">
        <v>0</v>
      </c>
      <c r="H247" s="85">
        <v>0</v>
      </c>
      <c r="I247" s="85">
        <v>12130</v>
      </c>
      <c r="J247" s="85">
        <v>12130</v>
      </c>
      <c r="K247" s="72">
        <f t="shared" si="3"/>
        <v>4562</v>
      </c>
    </row>
    <row r="248" spans="2:11">
      <c r="B248" s="73">
        <v>3110</v>
      </c>
      <c r="C248" s="87" t="s">
        <v>528</v>
      </c>
      <c r="D248" s="71">
        <v>12000</v>
      </c>
      <c r="E248" s="85">
        <v>0</v>
      </c>
      <c r="F248" s="85">
        <v>12000</v>
      </c>
      <c r="G248" s="85">
        <v>0</v>
      </c>
      <c r="H248" s="85">
        <v>0</v>
      </c>
      <c r="I248" s="85">
        <v>7440</v>
      </c>
      <c r="J248" s="85">
        <v>7440</v>
      </c>
      <c r="K248" s="72">
        <f t="shared" si="3"/>
        <v>4560</v>
      </c>
    </row>
    <row r="249" spans="2:11">
      <c r="B249" s="76" t="s">
        <v>529</v>
      </c>
      <c r="C249" s="77" t="s">
        <v>530</v>
      </c>
      <c r="D249" s="78">
        <v>12000</v>
      </c>
      <c r="E249" s="78">
        <v>0</v>
      </c>
      <c r="F249" s="80">
        <v>12000</v>
      </c>
      <c r="G249" s="79">
        <v>0</v>
      </c>
      <c r="H249" s="79">
        <v>0</v>
      </c>
      <c r="I249" s="80">
        <v>7440</v>
      </c>
      <c r="J249" s="79">
        <v>7440</v>
      </c>
      <c r="K249" s="72">
        <f t="shared" si="3"/>
        <v>4560</v>
      </c>
    </row>
    <row r="250" spans="2:11">
      <c r="B250" s="76">
        <v>3112</v>
      </c>
      <c r="C250" s="77" t="s">
        <v>531</v>
      </c>
      <c r="D250" s="78">
        <v>0</v>
      </c>
      <c r="E250" s="78">
        <v>0</v>
      </c>
      <c r="F250" s="80">
        <v>0</v>
      </c>
      <c r="G250" s="79">
        <v>0</v>
      </c>
      <c r="H250" s="79">
        <v>0</v>
      </c>
      <c r="I250" s="80">
        <v>0</v>
      </c>
      <c r="J250" s="79">
        <v>0</v>
      </c>
      <c r="K250" s="72">
        <f t="shared" si="3"/>
        <v>0</v>
      </c>
    </row>
    <row r="251" spans="2:11">
      <c r="B251" s="73">
        <v>3120</v>
      </c>
      <c r="C251" s="75" t="s">
        <v>532</v>
      </c>
      <c r="D251" s="71">
        <v>0</v>
      </c>
      <c r="E251" s="85">
        <v>0</v>
      </c>
      <c r="F251" s="85">
        <v>0</v>
      </c>
      <c r="G251" s="85">
        <v>0</v>
      </c>
      <c r="H251" s="85">
        <v>0</v>
      </c>
      <c r="I251" s="85">
        <v>0</v>
      </c>
      <c r="J251" s="85">
        <v>0</v>
      </c>
      <c r="K251" s="72">
        <f t="shared" si="3"/>
        <v>0</v>
      </c>
    </row>
    <row r="252" spans="2:11">
      <c r="B252" s="76">
        <v>3121</v>
      </c>
      <c r="C252" s="77" t="s">
        <v>532</v>
      </c>
      <c r="D252" s="78">
        <v>0</v>
      </c>
      <c r="E252" s="78">
        <v>0</v>
      </c>
      <c r="F252" s="80">
        <v>0</v>
      </c>
      <c r="G252" s="79">
        <v>0</v>
      </c>
      <c r="H252" s="79">
        <v>0</v>
      </c>
      <c r="I252" s="80">
        <v>0</v>
      </c>
      <c r="J252" s="79">
        <v>0</v>
      </c>
      <c r="K252" s="72">
        <f t="shared" si="3"/>
        <v>0</v>
      </c>
    </row>
    <row r="253" spans="2:11">
      <c r="B253" s="73">
        <v>3130</v>
      </c>
      <c r="C253" s="75" t="s">
        <v>533</v>
      </c>
      <c r="D253" s="71">
        <v>0</v>
      </c>
      <c r="E253" s="85">
        <v>0</v>
      </c>
      <c r="F253" s="85">
        <v>0</v>
      </c>
      <c r="G253" s="85">
        <v>0</v>
      </c>
      <c r="H253" s="85">
        <v>0</v>
      </c>
      <c r="I253" s="85">
        <v>0</v>
      </c>
      <c r="J253" s="85">
        <v>0</v>
      </c>
      <c r="K253" s="72">
        <f t="shared" si="3"/>
        <v>0</v>
      </c>
    </row>
    <row r="254" spans="2:11">
      <c r="B254" s="76" t="s">
        <v>534</v>
      </c>
      <c r="C254" s="77" t="s">
        <v>535</v>
      </c>
      <c r="D254" s="78">
        <v>0</v>
      </c>
      <c r="E254" s="78">
        <v>0</v>
      </c>
      <c r="F254" s="80">
        <v>0</v>
      </c>
      <c r="G254" s="78">
        <v>0</v>
      </c>
      <c r="H254" s="78">
        <v>0</v>
      </c>
      <c r="I254" s="80">
        <v>0</v>
      </c>
      <c r="J254" s="78">
        <v>0</v>
      </c>
      <c r="K254" s="72">
        <f t="shared" si="3"/>
        <v>0</v>
      </c>
    </row>
    <row r="255" spans="2:11">
      <c r="B255" s="76" t="s">
        <v>536</v>
      </c>
      <c r="C255" s="77" t="s">
        <v>537</v>
      </c>
      <c r="D255" s="78">
        <v>0</v>
      </c>
      <c r="E255" s="78">
        <v>0</v>
      </c>
      <c r="F255" s="80">
        <v>0</v>
      </c>
      <c r="G255" s="78">
        <v>0</v>
      </c>
      <c r="H255" s="78">
        <v>0</v>
      </c>
      <c r="I255" s="80">
        <v>0</v>
      </c>
      <c r="J255" s="78">
        <v>0</v>
      </c>
      <c r="K255" s="72">
        <f t="shared" si="3"/>
        <v>0</v>
      </c>
    </row>
    <row r="256" spans="2:11">
      <c r="B256" s="73">
        <v>3140</v>
      </c>
      <c r="C256" s="75" t="s">
        <v>538</v>
      </c>
      <c r="D256" s="71">
        <v>4692</v>
      </c>
      <c r="E256" s="85">
        <v>0</v>
      </c>
      <c r="F256" s="85">
        <v>4692</v>
      </c>
      <c r="G256" s="85">
        <v>0</v>
      </c>
      <c r="H256" s="85">
        <v>0</v>
      </c>
      <c r="I256" s="85">
        <v>4690</v>
      </c>
      <c r="J256" s="85">
        <v>4690</v>
      </c>
      <c r="K256" s="72">
        <f t="shared" si="3"/>
        <v>2</v>
      </c>
    </row>
    <row r="257" spans="2:11">
      <c r="B257" s="76" t="s">
        <v>539</v>
      </c>
      <c r="C257" s="77" t="s">
        <v>540</v>
      </c>
      <c r="D257" s="78">
        <v>4692</v>
      </c>
      <c r="E257" s="78">
        <v>0</v>
      </c>
      <c r="F257" s="80">
        <v>4692</v>
      </c>
      <c r="G257" s="79">
        <v>0</v>
      </c>
      <c r="H257" s="79">
        <v>0</v>
      </c>
      <c r="I257" s="80">
        <v>4690</v>
      </c>
      <c r="J257" s="79">
        <v>4690</v>
      </c>
      <c r="K257" s="72">
        <f t="shared" si="3"/>
        <v>2</v>
      </c>
    </row>
    <row r="258" spans="2:11">
      <c r="B258" s="73">
        <v>3150</v>
      </c>
      <c r="C258" s="75" t="s">
        <v>541</v>
      </c>
      <c r="D258" s="71">
        <v>0</v>
      </c>
      <c r="E258" s="85">
        <v>0</v>
      </c>
      <c r="F258" s="85">
        <v>0</v>
      </c>
      <c r="G258" s="85">
        <v>0</v>
      </c>
      <c r="H258" s="85">
        <v>0</v>
      </c>
      <c r="I258" s="85">
        <v>0</v>
      </c>
      <c r="J258" s="85">
        <v>0</v>
      </c>
      <c r="K258" s="72">
        <f t="shared" si="3"/>
        <v>0</v>
      </c>
    </row>
    <row r="259" spans="2:11">
      <c r="B259" s="76" t="s">
        <v>542</v>
      </c>
      <c r="C259" s="77" t="s">
        <v>543</v>
      </c>
      <c r="D259" s="78">
        <v>0</v>
      </c>
      <c r="E259" s="78">
        <v>0</v>
      </c>
      <c r="F259" s="80">
        <v>0</v>
      </c>
      <c r="G259" s="79">
        <v>0</v>
      </c>
      <c r="H259" s="79">
        <v>0</v>
      </c>
      <c r="I259" s="80">
        <v>0</v>
      </c>
      <c r="J259" s="79">
        <v>0</v>
      </c>
      <c r="K259" s="72">
        <f t="shared" si="3"/>
        <v>0</v>
      </c>
    </row>
    <row r="260" spans="2:11">
      <c r="B260" s="73">
        <v>3160</v>
      </c>
      <c r="C260" s="75" t="s">
        <v>544</v>
      </c>
      <c r="D260" s="71">
        <v>0</v>
      </c>
      <c r="E260" s="85">
        <v>0</v>
      </c>
      <c r="F260" s="85">
        <v>0</v>
      </c>
      <c r="G260" s="85">
        <v>0</v>
      </c>
      <c r="H260" s="85">
        <v>0</v>
      </c>
      <c r="I260" s="85">
        <v>0</v>
      </c>
      <c r="J260" s="85">
        <v>0</v>
      </c>
      <c r="K260" s="72">
        <f t="shared" si="3"/>
        <v>0</v>
      </c>
    </row>
    <row r="261" spans="2:11">
      <c r="B261" s="76" t="s">
        <v>545</v>
      </c>
      <c r="C261" s="77" t="s">
        <v>546</v>
      </c>
      <c r="D261" s="78">
        <v>0</v>
      </c>
      <c r="E261" s="78">
        <v>0</v>
      </c>
      <c r="F261" s="80">
        <v>0</v>
      </c>
      <c r="G261" s="79">
        <v>0</v>
      </c>
      <c r="H261" s="79">
        <v>0</v>
      </c>
      <c r="I261" s="80">
        <v>0</v>
      </c>
      <c r="J261" s="79">
        <v>0</v>
      </c>
      <c r="K261" s="72">
        <f t="shared" si="3"/>
        <v>0</v>
      </c>
    </row>
    <row r="262" spans="2:11">
      <c r="B262" s="76">
        <v>3162</v>
      </c>
      <c r="C262" s="77" t="s">
        <v>547</v>
      </c>
      <c r="D262" s="78">
        <v>0</v>
      </c>
      <c r="E262" s="78">
        <v>0</v>
      </c>
      <c r="F262" s="80">
        <v>0</v>
      </c>
      <c r="G262" s="79">
        <v>0</v>
      </c>
      <c r="H262" s="79">
        <v>0</v>
      </c>
      <c r="I262" s="80">
        <v>0</v>
      </c>
      <c r="J262" s="79">
        <v>0</v>
      </c>
      <c r="K262" s="72">
        <f t="shared" si="3"/>
        <v>0</v>
      </c>
    </row>
    <row r="263" spans="2:11" ht="23.25">
      <c r="B263" s="73">
        <v>3170</v>
      </c>
      <c r="C263" s="75" t="s">
        <v>548</v>
      </c>
      <c r="D263" s="71">
        <v>0</v>
      </c>
      <c r="E263" s="85">
        <v>0</v>
      </c>
      <c r="F263" s="85">
        <v>0</v>
      </c>
      <c r="G263" s="85">
        <v>0</v>
      </c>
      <c r="H263" s="85">
        <v>0</v>
      </c>
      <c r="I263" s="85">
        <v>0</v>
      </c>
      <c r="J263" s="85">
        <v>0</v>
      </c>
      <c r="K263" s="72">
        <f t="shared" si="3"/>
        <v>0</v>
      </c>
    </row>
    <row r="264" spans="2:11">
      <c r="B264" s="76" t="s">
        <v>549</v>
      </c>
      <c r="C264" s="77" t="s">
        <v>550</v>
      </c>
      <c r="D264" s="78">
        <v>0</v>
      </c>
      <c r="E264" s="78">
        <v>0</v>
      </c>
      <c r="F264" s="80">
        <v>0</v>
      </c>
      <c r="G264" s="79">
        <v>0</v>
      </c>
      <c r="H264" s="79">
        <v>0</v>
      </c>
      <c r="I264" s="80">
        <v>0</v>
      </c>
      <c r="J264" s="79">
        <v>0</v>
      </c>
      <c r="K264" s="72">
        <f t="shared" si="3"/>
        <v>0</v>
      </c>
    </row>
    <row r="265" spans="2:11">
      <c r="B265" s="73">
        <v>3180</v>
      </c>
      <c r="C265" s="75" t="s">
        <v>551</v>
      </c>
      <c r="D265" s="71">
        <v>0</v>
      </c>
      <c r="E265" s="85">
        <v>0</v>
      </c>
      <c r="F265" s="85">
        <v>0</v>
      </c>
      <c r="G265" s="85">
        <v>0</v>
      </c>
      <c r="H265" s="85">
        <v>0</v>
      </c>
      <c r="I265" s="85">
        <v>0</v>
      </c>
      <c r="J265" s="85">
        <v>0</v>
      </c>
      <c r="K265" s="72">
        <f t="shared" si="3"/>
        <v>0</v>
      </c>
    </row>
    <row r="266" spans="2:11">
      <c r="B266" s="76" t="s">
        <v>552</v>
      </c>
      <c r="C266" s="77" t="s">
        <v>553</v>
      </c>
      <c r="D266" s="78">
        <v>0</v>
      </c>
      <c r="E266" s="78">
        <v>0</v>
      </c>
      <c r="F266" s="80">
        <v>0</v>
      </c>
      <c r="G266" s="79">
        <v>0</v>
      </c>
      <c r="H266" s="79">
        <v>0</v>
      </c>
      <c r="I266" s="80">
        <v>0</v>
      </c>
      <c r="J266" s="79">
        <v>0</v>
      </c>
      <c r="K266" s="72">
        <f t="shared" si="3"/>
        <v>0</v>
      </c>
    </row>
    <row r="267" spans="2:11">
      <c r="B267" s="73">
        <v>3190</v>
      </c>
      <c r="C267" s="75" t="s">
        <v>554</v>
      </c>
      <c r="D267" s="71">
        <v>0</v>
      </c>
      <c r="E267" s="71">
        <v>0</v>
      </c>
      <c r="F267" s="71">
        <v>0</v>
      </c>
      <c r="G267" s="71">
        <v>0</v>
      </c>
      <c r="H267" s="71">
        <v>0</v>
      </c>
      <c r="I267" s="71">
        <v>0</v>
      </c>
      <c r="J267" s="71">
        <v>0</v>
      </c>
      <c r="K267" s="72">
        <f t="shared" si="3"/>
        <v>0</v>
      </c>
    </row>
    <row r="268" spans="2:11">
      <c r="B268" s="76">
        <v>3191</v>
      </c>
      <c r="C268" s="77" t="s">
        <v>555</v>
      </c>
      <c r="D268" s="78">
        <v>0</v>
      </c>
      <c r="E268" s="78">
        <v>0</v>
      </c>
      <c r="F268" s="80">
        <v>0</v>
      </c>
      <c r="G268" s="79">
        <v>0</v>
      </c>
      <c r="H268" s="79">
        <v>0</v>
      </c>
      <c r="I268" s="80">
        <v>0</v>
      </c>
      <c r="J268" s="79">
        <v>0</v>
      </c>
      <c r="K268" s="72">
        <f t="shared" si="3"/>
        <v>0</v>
      </c>
    </row>
    <row r="269" spans="2:11" ht="23.25">
      <c r="B269" s="76">
        <v>3192</v>
      </c>
      <c r="C269" s="77" t="s">
        <v>556</v>
      </c>
      <c r="D269" s="78">
        <v>0</v>
      </c>
      <c r="E269" s="78">
        <v>0</v>
      </c>
      <c r="F269" s="80">
        <v>0</v>
      </c>
      <c r="G269" s="78">
        <v>0</v>
      </c>
      <c r="H269" s="78">
        <v>0</v>
      </c>
      <c r="I269" s="80">
        <v>0</v>
      </c>
      <c r="J269" s="78">
        <v>0</v>
      </c>
      <c r="K269" s="72">
        <f t="shared" si="3"/>
        <v>0</v>
      </c>
    </row>
    <row r="270" spans="2:11">
      <c r="B270" s="73">
        <v>3200</v>
      </c>
      <c r="C270" s="84" t="s">
        <v>557</v>
      </c>
      <c r="D270" s="71">
        <v>50000</v>
      </c>
      <c r="E270" s="71">
        <v>0</v>
      </c>
      <c r="F270" s="71">
        <v>50000</v>
      </c>
      <c r="G270" s="71">
        <v>0</v>
      </c>
      <c r="H270" s="71">
        <v>0</v>
      </c>
      <c r="I270" s="71">
        <v>0</v>
      </c>
      <c r="J270" s="71">
        <v>0</v>
      </c>
      <c r="K270" s="72">
        <f t="shared" ref="K270:K333" si="5">F270-I270</f>
        <v>50000</v>
      </c>
    </row>
    <row r="271" spans="2:11">
      <c r="B271" s="73">
        <v>3210</v>
      </c>
      <c r="C271" s="75" t="s">
        <v>558</v>
      </c>
      <c r="D271" s="71">
        <v>0</v>
      </c>
      <c r="E271" s="85">
        <v>0</v>
      </c>
      <c r="F271" s="85">
        <v>0</v>
      </c>
      <c r="G271" s="85">
        <v>0</v>
      </c>
      <c r="H271" s="85">
        <v>0</v>
      </c>
      <c r="I271" s="85">
        <v>0</v>
      </c>
      <c r="J271" s="85">
        <v>0</v>
      </c>
      <c r="K271" s="72">
        <f t="shared" si="5"/>
        <v>0</v>
      </c>
    </row>
    <row r="272" spans="2:11">
      <c r="B272" s="76">
        <v>3211</v>
      </c>
      <c r="C272" s="77" t="s">
        <v>558</v>
      </c>
      <c r="D272" s="78">
        <v>0</v>
      </c>
      <c r="E272" s="78">
        <v>0</v>
      </c>
      <c r="F272" s="80">
        <v>0</v>
      </c>
      <c r="G272" s="79">
        <v>0</v>
      </c>
      <c r="H272" s="79">
        <v>0</v>
      </c>
      <c r="I272" s="80">
        <v>0</v>
      </c>
      <c r="J272" s="79">
        <v>0</v>
      </c>
      <c r="K272" s="72">
        <f t="shared" si="5"/>
        <v>0</v>
      </c>
    </row>
    <row r="273" spans="2:11">
      <c r="B273" s="73">
        <v>3220</v>
      </c>
      <c r="C273" s="75" t="s">
        <v>559</v>
      </c>
      <c r="D273" s="71">
        <v>0</v>
      </c>
      <c r="E273" s="85">
        <v>0</v>
      </c>
      <c r="F273" s="85">
        <v>0</v>
      </c>
      <c r="G273" s="85">
        <v>0</v>
      </c>
      <c r="H273" s="85">
        <v>0</v>
      </c>
      <c r="I273" s="85">
        <v>0</v>
      </c>
      <c r="J273" s="85">
        <v>0</v>
      </c>
      <c r="K273" s="72">
        <f t="shared" si="5"/>
        <v>0</v>
      </c>
    </row>
    <row r="274" spans="2:11">
      <c r="B274" s="76" t="s">
        <v>560</v>
      </c>
      <c r="C274" s="77" t="s">
        <v>561</v>
      </c>
      <c r="D274" s="78">
        <v>0</v>
      </c>
      <c r="E274" s="78">
        <v>0</v>
      </c>
      <c r="F274" s="80">
        <v>0</v>
      </c>
      <c r="G274" s="79">
        <v>0</v>
      </c>
      <c r="H274" s="79">
        <v>0</v>
      </c>
      <c r="I274" s="80">
        <v>0</v>
      </c>
      <c r="J274" s="79">
        <v>0</v>
      </c>
      <c r="K274" s="72">
        <f t="shared" si="5"/>
        <v>0</v>
      </c>
    </row>
    <row r="275" spans="2:11" ht="23.25">
      <c r="B275" s="73">
        <v>3230</v>
      </c>
      <c r="C275" s="75" t="s">
        <v>562</v>
      </c>
      <c r="D275" s="71">
        <v>0</v>
      </c>
      <c r="E275" s="85">
        <v>0</v>
      </c>
      <c r="F275" s="85">
        <v>0</v>
      </c>
      <c r="G275" s="85">
        <v>0</v>
      </c>
      <c r="H275" s="85">
        <v>0</v>
      </c>
      <c r="I275" s="85">
        <v>0</v>
      </c>
      <c r="J275" s="85">
        <v>0</v>
      </c>
      <c r="K275" s="72">
        <f t="shared" si="5"/>
        <v>0</v>
      </c>
    </row>
    <row r="276" spans="2:11">
      <c r="B276" s="76">
        <v>3231</v>
      </c>
      <c r="C276" s="77" t="s">
        <v>563</v>
      </c>
      <c r="D276" s="78">
        <v>0</v>
      </c>
      <c r="E276" s="78">
        <v>0</v>
      </c>
      <c r="F276" s="80">
        <v>0</v>
      </c>
      <c r="G276" s="79">
        <v>0</v>
      </c>
      <c r="H276" s="79">
        <v>0</v>
      </c>
      <c r="I276" s="80">
        <v>0</v>
      </c>
      <c r="J276" s="79">
        <v>0</v>
      </c>
      <c r="K276" s="72">
        <f t="shared" si="5"/>
        <v>0</v>
      </c>
    </row>
    <row r="277" spans="2:11" ht="23.25">
      <c r="B277" s="73">
        <v>3240</v>
      </c>
      <c r="C277" s="75" t="s">
        <v>564</v>
      </c>
      <c r="D277" s="71">
        <v>0</v>
      </c>
      <c r="E277" s="85">
        <v>0</v>
      </c>
      <c r="F277" s="85">
        <v>0</v>
      </c>
      <c r="G277" s="85">
        <v>0</v>
      </c>
      <c r="H277" s="85">
        <v>0</v>
      </c>
      <c r="I277" s="85">
        <v>0</v>
      </c>
      <c r="J277" s="85">
        <v>0</v>
      </c>
      <c r="K277" s="72">
        <f t="shared" si="5"/>
        <v>0</v>
      </c>
    </row>
    <row r="278" spans="2:11">
      <c r="B278" s="76">
        <v>3241</v>
      </c>
      <c r="C278" s="77" t="s">
        <v>564</v>
      </c>
      <c r="D278" s="78">
        <v>0</v>
      </c>
      <c r="E278" s="78">
        <v>0</v>
      </c>
      <c r="F278" s="80">
        <v>0</v>
      </c>
      <c r="G278" s="79">
        <v>0</v>
      </c>
      <c r="H278" s="79">
        <v>0</v>
      </c>
      <c r="I278" s="80">
        <v>0</v>
      </c>
      <c r="J278" s="79">
        <v>0</v>
      </c>
      <c r="K278" s="72">
        <f t="shared" si="5"/>
        <v>0</v>
      </c>
    </row>
    <row r="279" spans="2:11">
      <c r="B279" s="73">
        <v>3250</v>
      </c>
      <c r="C279" s="75" t="s">
        <v>565</v>
      </c>
      <c r="D279" s="71">
        <v>50000</v>
      </c>
      <c r="E279" s="85">
        <v>0</v>
      </c>
      <c r="F279" s="85">
        <v>50000</v>
      </c>
      <c r="G279" s="85">
        <v>0</v>
      </c>
      <c r="H279" s="85">
        <v>0</v>
      </c>
      <c r="I279" s="85">
        <v>0</v>
      </c>
      <c r="J279" s="85">
        <v>0</v>
      </c>
      <c r="K279" s="72">
        <f t="shared" si="5"/>
        <v>50000</v>
      </c>
    </row>
    <row r="280" spans="2:11">
      <c r="B280" s="76" t="s">
        <v>566</v>
      </c>
      <c r="C280" s="77" t="s">
        <v>567</v>
      </c>
      <c r="D280" s="78">
        <v>50000</v>
      </c>
      <c r="E280" s="78">
        <v>0</v>
      </c>
      <c r="F280" s="80">
        <v>50000</v>
      </c>
      <c r="G280" s="79">
        <v>0</v>
      </c>
      <c r="H280" s="79">
        <v>0</v>
      </c>
      <c r="I280" s="80">
        <v>0</v>
      </c>
      <c r="J280" s="79">
        <v>0</v>
      </c>
      <c r="K280" s="72">
        <f t="shared" si="5"/>
        <v>50000</v>
      </c>
    </row>
    <row r="281" spans="2:11" ht="23.25">
      <c r="B281" s="73">
        <v>3260</v>
      </c>
      <c r="C281" s="75" t="s">
        <v>568</v>
      </c>
      <c r="D281" s="71">
        <v>0</v>
      </c>
      <c r="E281" s="85">
        <v>0</v>
      </c>
      <c r="F281" s="85">
        <v>0</v>
      </c>
      <c r="G281" s="85">
        <v>0</v>
      </c>
      <c r="H281" s="85">
        <v>0</v>
      </c>
      <c r="I281" s="85">
        <v>0</v>
      </c>
      <c r="J281" s="85">
        <v>0</v>
      </c>
      <c r="K281" s="72">
        <f t="shared" si="5"/>
        <v>0</v>
      </c>
    </row>
    <row r="282" spans="2:11">
      <c r="B282" s="76" t="s">
        <v>569</v>
      </c>
      <c r="C282" s="77" t="s">
        <v>570</v>
      </c>
      <c r="D282" s="78">
        <v>0</v>
      </c>
      <c r="E282" s="78">
        <v>0</v>
      </c>
      <c r="F282" s="80">
        <v>0</v>
      </c>
      <c r="G282" s="79">
        <v>0</v>
      </c>
      <c r="H282" s="79">
        <v>0</v>
      </c>
      <c r="I282" s="80">
        <v>0</v>
      </c>
      <c r="J282" s="79">
        <v>0</v>
      </c>
      <c r="K282" s="72">
        <f t="shared" si="5"/>
        <v>0</v>
      </c>
    </row>
    <row r="283" spans="2:11">
      <c r="B283" s="73">
        <v>3270</v>
      </c>
      <c r="C283" s="75" t="s">
        <v>571</v>
      </c>
      <c r="D283" s="71">
        <v>0</v>
      </c>
      <c r="E283" s="85">
        <v>0</v>
      </c>
      <c r="F283" s="85">
        <v>0</v>
      </c>
      <c r="G283" s="85">
        <v>0</v>
      </c>
      <c r="H283" s="85">
        <v>0</v>
      </c>
      <c r="I283" s="85">
        <v>0</v>
      </c>
      <c r="J283" s="85">
        <v>0</v>
      </c>
      <c r="K283" s="72">
        <f t="shared" si="5"/>
        <v>0</v>
      </c>
    </row>
    <row r="284" spans="2:11">
      <c r="B284" s="76" t="s">
        <v>572</v>
      </c>
      <c r="C284" s="77" t="s">
        <v>571</v>
      </c>
      <c r="D284" s="78">
        <v>0</v>
      </c>
      <c r="E284" s="78">
        <v>0</v>
      </c>
      <c r="F284" s="80">
        <v>0</v>
      </c>
      <c r="G284" s="79">
        <v>0</v>
      </c>
      <c r="H284" s="79">
        <v>0</v>
      </c>
      <c r="I284" s="80">
        <v>0</v>
      </c>
      <c r="J284" s="79">
        <v>0</v>
      </c>
      <c r="K284" s="72">
        <f t="shared" si="5"/>
        <v>0</v>
      </c>
    </row>
    <row r="285" spans="2:11">
      <c r="B285" s="73">
        <v>3280</v>
      </c>
      <c r="C285" s="75" t="s">
        <v>573</v>
      </c>
      <c r="D285" s="71">
        <v>0</v>
      </c>
      <c r="E285" s="85">
        <v>0</v>
      </c>
      <c r="F285" s="85">
        <v>0</v>
      </c>
      <c r="G285" s="85">
        <v>0</v>
      </c>
      <c r="H285" s="85">
        <v>0</v>
      </c>
      <c r="I285" s="85">
        <v>0</v>
      </c>
      <c r="J285" s="85">
        <v>0</v>
      </c>
      <c r="K285" s="72">
        <f t="shared" si="5"/>
        <v>0</v>
      </c>
    </row>
    <row r="286" spans="2:11">
      <c r="B286" s="76">
        <v>3281</v>
      </c>
      <c r="C286" s="77" t="s">
        <v>573</v>
      </c>
      <c r="D286" s="78">
        <v>0</v>
      </c>
      <c r="E286" s="78">
        <v>0</v>
      </c>
      <c r="F286" s="80">
        <v>0</v>
      </c>
      <c r="G286" s="79">
        <v>0</v>
      </c>
      <c r="H286" s="79">
        <v>0</v>
      </c>
      <c r="I286" s="80">
        <v>0</v>
      </c>
      <c r="J286" s="79">
        <v>0</v>
      </c>
      <c r="K286" s="72">
        <f t="shared" si="5"/>
        <v>0</v>
      </c>
    </row>
    <row r="287" spans="2:11">
      <c r="B287" s="73">
        <v>3290</v>
      </c>
      <c r="C287" s="75" t="s">
        <v>574</v>
      </c>
      <c r="D287" s="71">
        <v>0</v>
      </c>
      <c r="E287" s="85">
        <v>0</v>
      </c>
      <c r="F287" s="85">
        <v>0</v>
      </c>
      <c r="G287" s="85">
        <v>0</v>
      </c>
      <c r="H287" s="85">
        <v>0</v>
      </c>
      <c r="I287" s="85">
        <v>0</v>
      </c>
      <c r="J287" s="85">
        <v>0</v>
      </c>
      <c r="K287" s="72">
        <f t="shared" si="5"/>
        <v>0</v>
      </c>
    </row>
    <row r="288" spans="2:11" ht="23.25">
      <c r="B288" s="76" t="s">
        <v>575</v>
      </c>
      <c r="C288" s="77" t="s">
        <v>576</v>
      </c>
      <c r="D288" s="78">
        <v>0</v>
      </c>
      <c r="E288" s="78">
        <v>0</v>
      </c>
      <c r="F288" s="80">
        <v>0</v>
      </c>
      <c r="G288" s="79">
        <v>0</v>
      </c>
      <c r="H288" s="79">
        <v>0</v>
      </c>
      <c r="I288" s="80">
        <v>0</v>
      </c>
      <c r="J288" s="79">
        <v>0</v>
      </c>
      <c r="K288" s="72">
        <f t="shared" si="5"/>
        <v>0</v>
      </c>
    </row>
    <row r="289" spans="2:11">
      <c r="B289" s="73">
        <v>3300</v>
      </c>
      <c r="C289" s="84" t="s">
        <v>577</v>
      </c>
      <c r="D289" s="71">
        <v>0</v>
      </c>
      <c r="E289" s="85">
        <v>279262</v>
      </c>
      <c r="F289" s="85">
        <v>279262</v>
      </c>
      <c r="G289" s="85">
        <v>0</v>
      </c>
      <c r="H289" s="85">
        <v>0</v>
      </c>
      <c r="I289" s="85">
        <v>279262</v>
      </c>
      <c r="J289" s="85">
        <v>279262</v>
      </c>
      <c r="K289" s="72">
        <f t="shared" si="5"/>
        <v>0</v>
      </c>
    </row>
    <row r="290" spans="2:11" ht="23.25">
      <c r="B290" s="73">
        <v>3310</v>
      </c>
      <c r="C290" s="75" t="s">
        <v>578</v>
      </c>
      <c r="D290" s="71">
        <v>0</v>
      </c>
      <c r="E290" s="85">
        <v>48000</v>
      </c>
      <c r="F290" s="85">
        <v>48000</v>
      </c>
      <c r="G290" s="85">
        <v>0</v>
      </c>
      <c r="H290" s="85">
        <v>0</v>
      </c>
      <c r="I290" s="85">
        <v>48000</v>
      </c>
      <c r="J290" s="85">
        <v>48000</v>
      </c>
      <c r="K290" s="72">
        <f t="shared" si="5"/>
        <v>0</v>
      </c>
    </row>
    <row r="291" spans="2:11">
      <c r="B291" s="76" t="s">
        <v>579</v>
      </c>
      <c r="C291" s="77" t="s">
        <v>580</v>
      </c>
      <c r="D291" s="78">
        <v>0</v>
      </c>
      <c r="E291" s="78">
        <v>48000</v>
      </c>
      <c r="F291" s="80">
        <v>48000</v>
      </c>
      <c r="G291" s="79">
        <v>0</v>
      </c>
      <c r="H291" s="79">
        <v>0</v>
      </c>
      <c r="I291" s="80">
        <v>48000</v>
      </c>
      <c r="J291" s="79">
        <v>48000</v>
      </c>
      <c r="K291" s="72">
        <f t="shared" si="5"/>
        <v>0</v>
      </c>
    </row>
    <row r="292" spans="2:11" ht="23.25">
      <c r="B292" s="73">
        <v>3320</v>
      </c>
      <c r="C292" s="75" t="s">
        <v>581</v>
      </c>
      <c r="D292" s="71">
        <v>0</v>
      </c>
      <c r="E292" s="85">
        <v>0</v>
      </c>
      <c r="F292" s="85">
        <v>0</v>
      </c>
      <c r="G292" s="85">
        <v>0</v>
      </c>
      <c r="H292" s="85">
        <v>0</v>
      </c>
      <c r="I292" s="85">
        <v>0</v>
      </c>
      <c r="J292" s="85">
        <v>0</v>
      </c>
      <c r="K292" s="72">
        <f t="shared" si="5"/>
        <v>0</v>
      </c>
    </row>
    <row r="293" spans="2:11">
      <c r="B293" s="76" t="s">
        <v>582</v>
      </c>
      <c r="C293" s="77" t="s">
        <v>583</v>
      </c>
      <c r="D293" s="78">
        <v>0</v>
      </c>
      <c r="E293" s="78">
        <v>0</v>
      </c>
      <c r="F293" s="80">
        <v>0</v>
      </c>
      <c r="G293" s="79">
        <v>0</v>
      </c>
      <c r="H293" s="79">
        <v>0</v>
      </c>
      <c r="I293" s="80">
        <v>0</v>
      </c>
      <c r="J293" s="79">
        <v>0</v>
      </c>
      <c r="K293" s="72">
        <f t="shared" si="5"/>
        <v>0</v>
      </c>
    </row>
    <row r="294" spans="2:11" ht="23.25">
      <c r="B294" s="73">
        <v>3330</v>
      </c>
      <c r="C294" s="75" t="s">
        <v>584</v>
      </c>
      <c r="D294" s="71">
        <v>0</v>
      </c>
      <c r="E294" s="85">
        <v>49880</v>
      </c>
      <c r="F294" s="85">
        <v>49880</v>
      </c>
      <c r="G294" s="85">
        <v>0</v>
      </c>
      <c r="H294" s="85">
        <v>0</v>
      </c>
      <c r="I294" s="85">
        <v>49880</v>
      </c>
      <c r="J294" s="85">
        <v>49880</v>
      </c>
      <c r="K294" s="72">
        <f t="shared" si="5"/>
        <v>0</v>
      </c>
    </row>
    <row r="295" spans="2:11">
      <c r="B295" s="76" t="s">
        <v>585</v>
      </c>
      <c r="C295" s="77" t="s">
        <v>586</v>
      </c>
      <c r="D295" s="78">
        <v>0</v>
      </c>
      <c r="E295" s="78">
        <v>49880</v>
      </c>
      <c r="F295" s="80">
        <v>49880</v>
      </c>
      <c r="G295" s="79">
        <v>0</v>
      </c>
      <c r="H295" s="79">
        <v>0</v>
      </c>
      <c r="I295" s="80">
        <v>49880</v>
      </c>
      <c r="J295" s="79">
        <v>49880</v>
      </c>
      <c r="K295" s="72">
        <f t="shared" si="5"/>
        <v>0</v>
      </c>
    </row>
    <row r="296" spans="2:11">
      <c r="B296" s="73">
        <v>3340</v>
      </c>
      <c r="C296" s="75" t="s">
        <v>587</v>
      </c>
      <c r="D296" s="71">
        <v>0</v>
      </c>
      <c r="E296" s="85">
        <v>0</v>
      </c>
      <c r="F296" s="85">
        <v>0</v>
      </c>
      <c r="G296" s="85">
        <v>0</v>
      </c>
      <c r="H296" s="85">
        <v>0</v>
      </c>
      <c r="I296" s="85">
        <v>0</v>
      </c>
      <c r="J296" s="85">
        <v>0</v>
      </c>
      <c r="K296" s="72">
        <f t="shared" si="5"/>
        <v>0</v>
      </c>
    </row>
    <row r="297" spans="2:11">
      <c r="B297" s="76" t="s">
        <v>588</v>
      </c>
      <c r="C297" s="77" t="s">
        <v>589</v>
      </c>
      <c r="D297" s="78">
        <v>0</v>
      </c>
      <c r="E297" s="78">
        <v>0</v>
      </c>
      <c r="F297" s="80">
        <v>0</v>
      </c>
      <c r="G297" s="79">
        <v>0</v>
      </c>
      <c r="H297" s="79">
        <v>0</v>
      </c>
      <c r="I297" s="80">
        <v>0</v>
      </c>
      <c r="J297" s="79">
        <v>0</v>
      </c>
      <c r="K297" s="72">
        <f t="shared" si="5"/>
        <v>0</v>
      </c>
    </row>
    <row r="298" spans="2:11">
      <c r="B298" s="73">
        <v>3350</v>
      </c>
      <c r="C298" s="75" t="s">
        <v>590</v>
      </c>
      <c r="D298" s="71">
        <v>0</v>
      </c>
      <c r="E298" s="85">
        <v>0</v>
      </c>
      <c r="F298" s="85">
        <v>0</v>
      </c>
      <c r="G298" s="85">
        <v>0</v>
      </c>
      <c r="H298" s="85">
        <v>0</v>
      </c>
      <c r="I298" s="85">
        <v>0</v>
      </c>
      <c r="J298" s="85">
        <v>0</v>
      </c>
      <c r="K298" s="72">
        <f t="shared" si="5"/>
        <v>0</v>
      </c>
    </row>
    <row r="299" spans="2:11">
      <c r="B299" s="76">
        <v>3351</v>
      </c>
      <c r="C299" s="77" t="s">
        <v>590</v>
      </c>
      <c r="D299" s="78">
        <v>0</v>
      </c>
      <c r="E299" s="78">
        <v>0</v>
      </c>
      <c r="F299" s="80">
        <v>0</v>
      </c>
      <c r="G299" s="79">
        <v>0</v>
      </c>
      <c r="H299" s="79">
        <v>0</v>
      </c>
      <c r="I299" s="80">
        <v>0</v>
      </c>
      <c r="J299" s="79">
        <v>0</v>
      </c>
      <c r="K299" s="72">
        <f t="shared" si="5"/>
        <v>0</v>
      </c>
    </row>
    <row r="300" spans="2:11" ht="23.25">
      <c r="B300" s="73">
        <v>3360</v>
      </c>
      <c r="C300" s="75" t="s">
        <v>591</v>
      </c>
      <c r="D300" s="71">
        <v>0</v>
      </c>
      <c r="E300" s="71">
        <v>181382</v>
      </c>
      <c r="F300" s="71">
        <v>181382</v>
      </c>
      <c r="G300" s="71">
        <v>0</v>
      </c>
      <c r="H300" s="71">
        <v>0</v>
      </c>
      <c r="I300" s="71">
        <v>181382</v>
      </c>
      <c r="J300" s="71">
        <v>181382</v>
      </c>
      <c r="K300" s="72">
        <f t="shared" si="5"/>
        <v>0</v>
      </c>
    </row>
    <row r="301" spans="2:11">
      <c r="B301" s="76" t="s">
        <v>592</v>
      </c>
      <c r="C301" s="77" t="s">
        <v>593</v>
      </c>
      <c r="D301" s="78">
        <v>0</v>
      </c>
      <c r="E301" s="78">
        <v>11600</v>
      </c>
      <c r="F301" s="80">
        <v>11600</v>
      </c>
      <c r="G301" s="79">
        <v>0</v>
      </c>
      <c r="H301" s="79">
        <v>0</v>
      </c>
      <c r="I301" s="80">
        <v>11600</v>
      </c>
      <c r="J301" s="79">
        <v>11600</v>
      </c>
      <c r="K301" s="72">
        <f t="shared" si="5"/>
        <v>0</v>
      </c>
    </row>
    <row r="302" spans="2:11" ht="34.5">
      <c r="B302" s="76" t="s">
        <v>594</v>
      </c>
      <c r="C302" s="77" t="s">
        <v>595</v>
      </c>
      <c r="D302" s="78">
        <v>0</v>
      </c>
      <c r="E302" s="78">
        <v>100456</v>
      </c>
      <c r="F302" s="80">
        <v>100456</v>
      </c>
      <c r="G302" s="79">
        <v>0</v>
      </c>
      <c r="H302" s="79">
        <v>0</v>
      </c>
      <c r="I302" s="80">
        <v>100456</v>
      </c>
      <c r="J302" s="79">
        <v>100456</v>
      </c>
      <c r="K302" s="72">
        <f t="shared" si="5"/>
        <v>0</v>
      </c>
    </row>
    <row r="303" spans="2:11">
      <c r="B303" s="76" t="s">
        <v>596</v>
      </c>
      <c r="C303" s="77" t="s">
        <v>597</v>
      </c>
      <c r="D303" s="78">
        <v>0</v>
      </c>
      <c r="E303" s="78">
        <v>69326</v>
      </c>
      <c r="F303" s="80">
        <v>69326</v>
      </c>
      <c r="G303" s="79">
        <v>0</v>
      </c>
      <c r="H303" s="79">
        <v>0</v>
      </c>
      <c r="I303" s="80">
        <v>69326</v>
      </c>
      <c r="J303" s="79">
        <v>69326</v>
      </c>
      <c r="K303" s="72">
        <f t="shared" si="5"/>
        <v>0</v>
      </c>
    </row>
    <row r="304" spans="2:11">
      <c r="B304" s="73">
        <v>3370</v>
      </c>
      <c r="C304" s="75" t="s">
        <v>598</v>
      </c>
      <c r="D304" s="71">
        <v>0</v>
      </c>
      <c r="E304" s="85">
        <v>0</v>
      </c>
      <c r="F304" s="85">
        <v>0</v>
      </c>
      <c r="G304" s="85">
        <v>0</v>
      </c>
      <c r="H304" s="85">
        <v>0</v>
      </c>
      <c r="I304" s="85">
        <v>0</v>
      </c>
      <c r="J304" s="85">
        <v>0</v>
      </c>
      <c r="K304" s="72">
        <f t="shared" si="5"/>
        <v>0</v>
      </c>
    </row>
    <row r="305" spans="2:11">
      <c r="B305" s="76">
        <v>3371</v>
      </c>
      <c r="C305" s="77" t="s">
        <v>598</v>
      </c>
      <c r="D305" s="78">
        <v>0</v>
      </c>
      <c r="E305" s="78">
        <v>0</v>
      </c>
      <c r="F305" s="80">
        <v>0</v>
      </c>
      <c r="G305" s="79">
        <v>0</v>
      </c>
      <c r="H305" s="79">
        <v>0</v>
      </c>
      <c r="I305" s="80">
        <v>0</v>
      </c>
      <c r="J305" s="79">
        <v>0</v>
      </c>
      <c r="K305" s="72">
        <f t="shared" si="5"/>
        <v>0</v>
      </c>
    </row>
    <row r="306" spans="2:11">
      <c r="B306" s="73">
        <v>3380</v>
      </c>
      <c r="C306" s="75" t="s">
        <v>599</v>
      </c>
      <c r="D306" s="71">
        <v>0</v>
      </c>
      <c r="E306" s="85">
        <v>0</v>
      </c>
      <c r="F306" s="85">
        <v>0</v>
      </c>
      <c r="G306" s="85">
        <v>0</v>
      </c>
      <c r="H306" s="85">
        <v>0</v>
      </c>
      <c r="I306" s="85">
        <v>0</v>
      </c>
      <c r="J306" s="85">
        <v>0</v>
      </c>
      <c r="K306" s="72">
        <f t="shared" si="5"/>
        <v>0</v>
      </c>
    </row>
    <row r="307" spans="2:11">
      <c r="B307" s="76">
        <v>3381</v>
      </c>
      <c r="C307" s="77" t="s">
        <v>599</v>
      </c>
      <c r="D307" s="78">
        <v>0</v>
      </c>
      <c r="E307" s="78">
        <v>0</v>
      </c>
      <c r="F307" s="80">
        <v>0</v>
      </c>
      <c r="G307" s="79">
        <v>0</v>
      </c>
      <c r="H307" s="79">
        <v>0</v>
      </c>
      <c r="I307" s="80">
        <v>0</v>
      </c>
      <c r="J307" s="79">
        <v>0</v>
      </c>
      <c r="K307" s="72">
        <f t="shared" si="5"/>
        <v>0</v>
      </c>
    </row>
    <row r="308" spans="2:11">
      <c r="B308" s="73">
        <v>3390</v>
      </c>
      <c r="C308" s="75" t="s">
        <v>600</v>
      </c>
      <c r="D308" s="71">
        <v>0</v>
      </c>
      <c r="E308" s="85">
        <v>0</v>
      </c>
      <c r="F308" s="85">
        <v>0</v>
      </c>
      <c r="G308" s="85">
        <v>0</v>
      </c>
      <c r="H308" s="85">
        <v>0</v>
      </c>
      <c r="I308" s="85">
        <v>0</v>
      </c>
      <c r="J308" s="85">
        <v>0</v>
      </c>
      <c r="K308" s="72">
        <f t="shared" si="5"/>
        <v>0</v>
      </c>
    </row>
    <row r="309" spans="2:11">
      <c r="B309" s="76" t="s">
        <v>601</v>
      </c>
      <c r="C309" s="77" t="s">
        <v>602</v>
      </c>
      <c r="D309" s="78">
        <v>0</v>
      </c>
      <c r="E309" s="78">
        <v>0</v>
      </c>
      <c r="F309" s="80">
        <v>0</v>
      </c>
      <c r="G309" s="79">
        <v>0</v>
      </c>
      <c r="H309" s="79">
        <v>0</v>
      </c>
      <c r="I309" s="80">
        <v>0</v>
      </c>
      <c r="J309" s="79">
        <v>0</v>
      </c>
      <c r="K309" s="72">
        <f t="shared" si="5"/>
        <v>0</v>
      </c>
    </row>
    <row r="310" spans="2:11">
      <c r="B310" s="73">
        <v>3400</v>
      </c>
      <c r="C310" s="84" t="s">
        <v>603</v>
      </c>
      <c r="D310" s="71">
        <v>14900</v>
      </c>
      <c r="E310" s="71">
        <v>-3862.5</v>
      </c>
      <c r="F310" s="71">
        <v>11037.5</v>
      </c>
      <c r="G310" s="71">
        <v>0</v>
      </c>
      <c r="H310" s="71">
        <v>0</v>
      </c>
      <c r="I310" s="71">
        <v>11037.5</v>
      </c>
      <c r="J310" s="71">
        <v>11037.5</v>
      </c>
      <c r="K310" s="72">
        <f t="shared" si="5"/>
        <v>0</v>
      </c>
    </row>
    <row r="311" spans="2:11">
      <c r="B311" s="73">
        <v>3410</v>
      </c>
      <c r="C311" s="75" t="s">
        <v>604</v>
      </c>
      <c r="D311" s="71">
        <v>10800</v>
      </c>
      <c r="E311" s="85">
        <v>237.5</v>
      </c>
      <c r="F311" s="85">
        <v>11037.5</v>
      </c>
      <c r="G311" s="85">
        <v>0</v>
      </c>
      <c r="H311" s="85">
        <v>0</v>
      </c>
      <c r="I311" s="85">
        <v>11037.5</v>
      </c>
      <c r="J311" s="85">
        <v>11037.5</v>
      </c>
      <c r="K311" s="72">
        <f t="shared" si="5"/>
        <v>0</v>
      </c>
    </row>
    <row r="312" spans="2:11">
      <c r="B312" s="76" t="s">
        <v>605</v>
      </c>
      <c r="C312" s="77" t="s">
        <v>606</v>
      </c>
      <c r="D312" s="78">
        <v>10800</v>
      </c>
      <c r="E312" s="78">
        <v>237.5</v>
      </c>
      <c r="F312" s="80">
        <v>11037.5</v>
      </c>
      <c r="G312" s="79">
        <v>0</v>
      </c>
      <c r="H312" s="79">
        <v>0</v>
      </c>
      <c r="I312" s="80">
        <v>11037.5</v>
      </c>
      <c r="J312" s="79">
        <v>11037.5</v>
      </c>
      <c r="K312" s="72">
        <f t="shared" si="5"/>
        <v>0</v>
      </c>
    </row>
    <row r="313" spans="2:11">
      <c r="B313" s="73">
        <v>3420</v>
      </c>
      <c r="C313" s="75" t="s">
        <v>607</v>
      </c>
      <c r="D313" s="71">
        <v>0</v>
      </c>
      <c r="E313" s="85">
        <v>0</v>
      </c>
      <c r="F313" s="85">
        <v>0</v>
      </c>
      <c r="G313" s="85">
        <v>0</v>
      </c>
      <c r="H313" s="85">
        <v>0</v>
      </c>
      <c r="I313" s="85">
        <v>0</v>
      </c>
      <c r="J313" s="85">
        <v>0</v>
      </c>
      <c r="K313" s="72">
        <f t="shared" si="5"/>
        <v>0</v>
      </c>
    </row>
    <row r="314" spans="2:11">
      <c r="B314" s="76">
        <v>3421</v>
      </c>
      <c r="C314" s="77" t="s">
        <v>607</v>
      </c>
      <c r="D314" s="78">
        <v>0</v>
      </c>
      <c r="E314" s="78">
        <v>0</v>
      </c>
      <c r="F314" s="80">
        <v>0</v>
      </c>
      <c r="G314" s="79">
        <v>0</v>
      </c>
      <c r="H314" s="79">
        <v>0</v>
      </c>
      <c r="I314" s="80">
        <v>0</v>
      </c>
      <c r="J314" s="79">
        <v>0</v>
      </c>
      <c r="K314" s="72">
        <f t="shared" si="5"/>
        <v>0</v>
      </c>
    </row>
    <row r="315" spans="2:11">
      <c r="B315" s="73">
        <v>3430</v>
      </c>
      <c r="C315" s="75" t="s">
        <v>608</v>
      </c>
      <c r="D315" s="71">
        <v>0</v>
      </c>
      <c r="E315" s="85">
        <v>0</v>
      </c>
      <c r="F315" s="85">
        <v>0</v>
      </c>
      <c r="G315" s="85">
        <v>0</v>
      </c>
      <c r="H315" s="85">
        <v>0</v>
      </c>
      <c r="I315" s="85">
        <v>0</v>
      </c>
      <c r="J315" s="85">
        <v>0</v>
      </c>
      <c r="K315" s="72">
        <f t="shared" si="5"/>
        <v>0</v>
      </c>
    </row>
    <row r="316" spans="2:11">
      <c r="B316" s="76">
        <v>3431</v>
      </c>
      <c r="C316" s="77" t="s">
        <v>609</v>
      </c>
      <c r="D316" s="78">
        <v>0</v>
      </c>
      <c r="E316" s="78">
        <v>0</v>
      </c>
      <c r="F316" s="80">
        <v>0</v>
      </c>
      <c r="G316" s="79">
        <v>0</v>
      </c>
      <c r="H316" s="79">
        <v>0</v>
      </c>
      <c r="I316" s="80">
        <v>0</v>
      </c>
      <c r="J316" s="79">
        <v>0</v>
      </c>
      <c r="K316" s="72">
        <f t="shared" si="5"/>
        <v>0</v>
      </c>
    </row>
    <row r="317" spans="2:11">
      <c r="B317" s="73">
        <v>3440</v>
      </c>
      <c r="C317" s="75" t="s">
        <v>610</v>
      </c>
      <c r="D317" s="71">
        <v>0</v>
      </c>
      <c r="E317" s="85">
        <v>0</v>
      </c>
      <c r="F317" s="85">
        <v>0</v>
      </c>
      <c r="G317" s="85">
        <v>0</v>
      </c>
      <c r="H317" s="85">
        <v>0</v>
      </c>
      <c r="I317" s="85">
        <v>0</v>
      </c>
      <c r="J317" s="85">
        <v>0</v>
      </c>
      <c r="K317" s="72">
        <f t="shared" si="5"/>
        <v>0</v>
      </c>
    </row>
    <row r="318" spans="2:11">
      <c r="B318" s="76">
        <v>3441</v>
      </c>
      <c r="C318" s="77" t="s">
        <v>610</v>
      </c>
      <c r="D318" s="78">
        <v>0</v>
      </c>
      <c r="E318" s="78">
        <v>0</v>
      </c>
      <c r="F318" s="80">
        <v>0</v>
      </c>
      <c r="G318" s="79">
        <v>0</v>
      </c>
      <c r="H318" s="79">
        <v>0</v>
      </c>
      <c r="I318" s="80">
        <v>0</v>
      </c>
      <c r="J318" s="79">
        <v>0</v>
      </c>
      <c r="K318" s="72">
        <f t="shared" si="5"/>
        <v>0</v>
      </c>
    </row>
    <row r="319" spans="2:11">
      <c r="B319" s="73">
        <v>3450</v>
      </c>
      <c r="C319" s="75" t="s">
        <v>611</v>
      </c>
      <c r="D319" s="71">
        <v>4100</v>
      </c>
      <c r="E319" s="85">
        <v>-4100</v>
      </c>
      <c r="F319" s="85">
        <v>0</v>
      </c>
      <c r="G319" s="85">
        <v>0</v>
      </c>
      <c r="H319" s="85">
        <v>0</v>
      </c>
      <c r="I319" s="85">
        <v>0</v>
      </c>
      <c r="J319" s="85">
        <v>0</v>
      </c>
      <c r="K319" s="72">
        <f t="shared" si="5"/>
        <v>0</v>
      </c>
    </row>
    <row r="320" spans="2:11">
      <c r="B320" s="76" t="s">
        <v>612</v>
      </c>
      <c r="C320" s="77" t="s">
        <v>344</v>
      </c>
      <c r="D320" s="78">
        <v>4100</v>
      </c>
      <c r="E320" s="78">
        <v>-4100</v>
      </c>
      <c r="F320" s="80">
        <v>0</v>
      </c>
      <c r="G320" s="79">
        <v>0</v>
      </c>
      <c r="H320" s="79">
        <v>0</v>
      </c>
      <c r="I320" s="80">
        <v>0</v>
      </c>
      <c r="J320" s="79">
        <v>0</v>
      </c>
      <c r="K320" s="72">
        <f t="shared" si="5"/>
        <v>0</v>
      </c>
    </row>
    <row r="321" spans="2:11">
      <c r="B321" s="73">
        <v>3460</v>
      </c>
      <c r="C321" s="75" t="s">
        <v>613</v>
      </c>
      <c r="D321" s="71">
        <v>0</v>
      </c>
      <c r="E321" s="85">
        <v>0</v>
      </c>
      <c r="F321" s="85">
        <v>0</v>
      </c>
      <c r="G321" s="85">
        <v>0</v>
      </c>
      <c r="H321" s="85">
        <v>0</v>
      </c>
      <c r="I321" s="85">
        <v>0</v>
      </c>
      <c r="J321" s="85">
        <v>0</v>
      </c>
      <c r="K321" s="72">
        <f t="shared" si="5"/>
        <v>0</v>
      </c>
    </row>
    <row r="322" spans="2:11">
      <c r="B322" s="76">
        <v>3461</v>
      </c>
      <c r="C322" s="77" t="s">
        <v>614</v>
      </c>
      <c r="D322" s="78">
        <v>0</v>
      </c>
      <c r="E322" s="78">
        <v>0</v>
      </c>
      <c r="F322" s="80">
        <v>0</v>
      </c>
      <c r="G322" s="79">
        <v>0</v>
      </c>
      <c r="H322" s="79">
        <v>0</v>
      </c>
      <c r="I322" s="80">
        <v>0</v>
      </c>
      <c r="J322" s="79">
        <v>0</v>
      </c>
      <c r="K322" s="72">
        <f t="shared" si="5"/>
        <v>0</v>
      </c>
    </row>
    <row r="323" spans="2:11">
      <c r="B323" s="73">
        <v>3470</v>
      </c>
      <c r="C323" s="75" t="s">
        <v>615</v>
      </c>
      <c r="D323" s="71">
        <v>0</v>
      </c>
      <c r="E323" s="85">
        <v>0</v>
      </c>
      <c r="F323" s="85">
        <v>0</v>
      </c>
      <c r="G323" s="85">
        <v>0</v>
      </c>
      <c r="H323" s="85">
        <v>0</v>
      </c>
      <c r="I323" s="85">
        <v>0</v>
      </c>
      <c r="J323" s="85">
        <v>0</v>
      </c>
      <c r="K323" s="72">
        <f t="shared" si="5"/>
        <v>0</v>
      </c>
    </row>
    <row r="324" spans="2:11">
      <c r="B324" s="76" t="s">
        <v>616</v>
      </c>
      <c r="C324" s="77" t="s">
        <v>615</v>
      </c>
      <c r="D324" s="78">
        <v>0</v>
      </c>
      <c r="E324" s="78">
        <v>0</v>
      </c>
      <c r="F324" s="80">
        <v>0</v>
      </c>
      <c r="G324" s="79">
        <v>0</v>
      </c>
      <c r="H324" s="79">
        <v>0</v>
      </c>
      <c r="I324" s="80">
        <v>0</v>
      </c>
      <c r="J324" s="79">
        <v>0</v>
      </c>
      <c r="K324" s="72">
        <f t="shared" si="5"/>
        <v>0</v>
      </c>
    </row>
    <row r="325" spans="2:11">
      <c r="B325" s="73">
        <v>3480</v>
      </c>
      <c r="C325" s="75" t="s">
        <v>617</v>
      </c>
      <c r="D325" s="71">
        <v>0</v>
      </c>
      <c r="E325" s="85">
        <v>0</v>
      </c>
      <c r="F325" s="85">
        <v>0</v>
      </c>
      <c r="G325" s="85">
        <v>0</v>
      </c>
      <c r="H325" s="85">
        <v>0</v>
      </c>
      <c r="I325" s="85">
        <v>0</v>
      </c>
      <c r="J325" s="85">
        <v>0</v>
      </c>
      <c r="K325" s="72">
        <f t="shared" si="5"/>
        <v>0</v>
      </c>
    </row>
    <row r="326" spans="2:11">
      <c r="B326" s="76">
        <v>3481</v>
      </c>
      <c r="C326" s="77" t="s">
        <v>617</v>
      </c>
      <c r="D326" s="78">
        <v>0</v>
      </c>
      <c r="E326" s="78">
        <v>0</v>
      </c>
      <c r="F326" s="80">
        <v>0</v>
      </c>
      <c r="G326" s="79">
        <v>0</v>
      </c>
      <c r="H326" s="79">
        <v>0</v>
      </c>
      <c r="I326" s="80">
        <v>0</v>
      </c>
      <c r="J326" s="79">
        <v>0</v>
      </c>
      <c r="K326" s="72">
        <f t="shared" si="5"/>
        <v>0</v>
      </c>
    </row>
    <row r="327" spans="2:11" ht="23.25">
      <c r="B327" s="73">
        <v>3490</v>
      </c>
      <c r="C327" s="75" t="s">
        <v>618</v>
      </c>
      <c r="D327" s="71">
        <v>0</v>
      </c>
      <c r="E327" s="85">
        <v>0</v>
      </c>
      <c r="F327" s="85">
        <v>0</v>
      </c>
      <c r="G327" s="85">
        <v>0</v>
      </c>
      <c r="H327" s="85">
        <v>0</v>
      </c>
      <c r="I327" s="85">
        <v>0</v>
      </c>
      <c r="J327" s="85">
        <v>0</v>
      </c>
      <c r="K327" s="72">
        <f t="shared" si="5"/>
        <v>0</v>
      </c>
    </row>
    <row r="328" spans="2:11">
      <c r="B328" s="76">
        <v>3491</v>
      </c>
      <c r="C328" s="77" t="s">
        <v>618</v>
      </c>
      <c r="D328" s="78">
        <v>0</v>
      </c>
      <c r="E328" s="78">
        <v>0</v>
      </c>
      <c r="F328" s="80">
        <v>0</v>
      </c>
      <c r="G328" s="79">
        <v>0</v>
      </c>
      <c r="H328" s="79">
        <v>0</v>
      </c>
      <c r="I328" s="80">
        <v>0</v>
      </c>
      <c r="J328" s="79">
        <v>0</v>
      </c>
      <c r="K328" s="72">
        <f t="shared" si="5"/>
        <v>0</v>
      </c>
    </row>
    <row r="329" spans="2:11">
      <c r="B329" s="73">
        <v>3500</v>
      </c>
      <c r="C329" s="84" t="s">
        <v>619</v>
      </c>
      <c r="D329" s="71">
        <v>52000</v>
      </c>
      <c r="E329" s="71">
        <v>89176.52</v>
      </c>
      <c r="F329" s="71">
        <v>141176.51999999999</v>
      </c>
      <c r="G329" s="71">
        <v>0</v>
      </c>
      <c r="H329" s="71">
        <v>0</v>
      </c>
      <c r="I329" s="71">
        <v>140007.51999999999</v>
      </c>
      <c r="J329" s="71">
        <v>140007.51999999999</v>
      </c>
      <c r="K329" s="72">
        <f t="shared" si="5"/>
        <v>1169</v>
      </c>
    </row>
    <row r="330" spans="2:11">
      <c r="B330" s="73">
        <v>3510</v>
      </c>
      <c r="C330" s="75" t="s">
        <v>620</v>
      </c>
      <c r="D330" s="71">
        <v>0</v>
      </c>
      <c r="E330" s="71">
        <v>0</v>
      </c>
      <c r="F330" s="71">
        <v>0</v>
      </c>
      <c r="G330" s="71">
        <v>0</v>
      </c>
      <c r="H330" s="71">
        <v>0</v>
      </c>
      <c r="I330" s="71">
        <v>0</v>
      </c>
      <c r="J330" s="71">
        <v>0</v>
      </c>
      <c r="K330" s="72">
        <f t="shared" si="5"/>
        <v>0</v>
      </c>
    </row>
    <row r="331" spans="2:11">
      <c r="B331" s="76" t="s">
        <v>621</v>
      </c>
      <c r="C331" s="77" t="s">
        <v>622</v>
      </c>
      <c r="D331" s="78">
        <v>0</v>
      </c>
      <c r="E331" s="78">
        <v>0</v>
      </c>
      <c r="F331" s="80">
        <v>0</v>
      </c>
      <c r="G331" s="79">
        <v>0</v>
      </c>
      <c r="H331" s="79">
        <v>0</v>
      </c>
      <c r="I331" s="80">
        <v>0</v>
      </c>
      <c r="J331" s="79">
        <v>0</v>
      </c>
      <c r="K331" s="72">
        <f t="shared" si="5"/>
        <v>0</v>
      </c>
    </row>
    <row r="332" spans="2:11">
      <c r="B332" s="76" t="s">
        <v>623</v>
      </c>
      <c r="C332" s="77" t="s">
        <v>624</v>
      </c>
      <c r="D332" s="78">
        <v>0</v>
      </c>
      <c r="E332" s="78">
        <v>0</v>
      </c>
      <c r="F332" s="80">
        <v>0</v>
      </c>
      <c r="G332" s="79">
        <v>0</v>
      </c>
      <c r="H332" s="79">
        <v>0</v>
      </c>
      <c r="I332" s="80">
        <v>0</v>
      </c>
      <c r="J332" s="79">
        <v>0</v>
      </c>
      <c r="K332" s="72">
        <f t="shared" si="5"/>
        <v>0</v>
      </c>
    </row>
    <row r="333" spans="2:11" ht="23.25">
      <c r="B333" s="73">
        <v>3520</v>
      </c>
      <c r="C333" s="75" t="s">
        <v>625</v>
      </c>
      <c r="D333" s="71">
        <v>0</v>
      </c>
      <c r="E333" s="85">
        <v>0</v>
      </c>
      <c r="F333" s="85">
        <v>0</v>
      </c>
      <c r="G333" s="85">
        <v>0</v>
      </c>
      <c r="H333" s="85">
        <v>0</v>
      </c>
      <c r="I333" s="85">
        <v>0</v>
      </c>
      <c r="J333" s="85">
        <v>0</v>
      </c>
      <c r="K333" s="72">
        <f t="shared" si="5"/>
        <v>0</v>
      </c>
    </row>
    <row r="334" spans="2:11" ht="23.25">
      <c r="B334" s="76" t="s">
        <v>626</v>
      </c>
      <c r="C334" s="77" t="s">
        <v>627</v>
      </c>
      <c r="D334" s="78">
        <v>0</v>
      </c>
      <c r="E334" s="78">
        <v>0</v>
      </c>
      <c r="F334" s="80">
        <v>0</v>
      </c>
      <c r="G334" s="79">
        <v>0</v>
      </c>
      <c r="H334" s="79">
        <v>0</v>
      </c>
      <c r="I334" s="80">
        <v>0</v>
      </c>
      <c r="J334" s="79">
        <v>0</v>
      </c>
      <c r="K334" s="72">
        <f t="shared" ref="K334:K401" si="6">F334-I334</f>
        <v>0</v>
      </c>
    </row>
    <row r="335" spans="2:11" ht="23.25">
      <c r="B335" s="73">
        <v>3530</v>
      </c>
      <c r="C335" s="75" t="s">
        <v>628</v>
      </c>
      <c r="D335" s="71">
        <v>0</v>
      </c>
      <c r="E335" s="71">
        <v>3299.96</v>
      </c>
      <c r="F335" s="71">
        <v>3299.96</v>
      </c>
      <c r="G335" s="71">
        <v>0</v>
      </c>
      <c r="H335" s="71">
        <v>0</v>
      </c>
      <c r="I335" s="71">
        <v>3299.96</v>
      </c>
      <c r="J335" s="71">
        <v>3299.96</v>
      </c>
      <c r="K335" s="72">
        <f t="shared" si="6"/>
        <v>0</v>
      </c>
    </row>
    <row r="336" spans="2:11" ht="23.25">
      <c r="B336" s="76" t="s">
        <v>629</v>
      </c>
      <c r="C336" s="77" t="s">
        <v>630</v>
      </c>
      <c r="D336" s="78">
        <v>0</v>
      </c>
      <c r="E336" s="78">
        <v>3299.96</v>
      </c>
      <c r="F336" s="80">
        <v>3299.96</v>
      </c>
      <c r="G336" s="79">
        <v>0</v>
      </c>
      <c r="H336" s="79">
        <v>0</v>
      </c>
      <c r="I336" s="80">
        <v>3299.96</v>
      </c>
      <c r="J336" s="79">
        <v>3299.96</v>
      </c>
      <c r="K336" s="72">
        <f t="shared" si="6"/>
        <v>0</v>
      </c>
    </row>
    <row r="337" spans="2:11" ht="23.25">
      <c r="B337" s="76" t="s">
        <v>631</v>
      </c>
      <c r="C337" s="77" t="s">
        <v>632</v>
      </c>
      <c r="D337" s="78">
        <v>0</v>
      </c>
      <c r="E337" s="78">
        <v>0</v>
      </c>
      <c r="F337" s="80">
        <v>0</v>
      </c>
      <c r="G337" s="79">
        <v>0</v>
      </c>
      <c r="H337" s="79">
        <v>0</v>
      </c>
      <c r="I337" s="80">
        <v>0</v>
      </c>
      <c r="J337" s="79">
        <v>0</v>
      </c>
      <c r="K337" s="72">
        <f t="shared" si="6"/>
        <v>0</v>
      </c>
    </row>
    <row r="338" spans="2:11" ht="23.25">
      <c r="B338" s="73">
        <v>3540</v>
      </c>
      <c r="C338" s="75" t="s">
        <v>633</v>
      </c>
      <c r="D338" s="71">
        <v>0</v>
      </c>
      <c r="E338" s="85">
        <v>0</v>
      </c>
      <c r="F338" s="85">
        <v>0</v>
      </c>
      <c r="G338" s="85">
        <v>0</v>
      </c>
      <c r="H338" s="85">
        <v>0</v>
      </c>
      <c r="I338" s="85">
        <v>0</v>
      </c>
      <c r="J338" s="85">
        <v>0</v>
      </c>
      <c r="K338" s="72">
        <f t="shared" si="6"/>
        <v>0</v>
      </c>
    </row>
    <row r="339" spans="2:11" ht="23.25">
      <c r="B339" s="76">
        <v>3541</v>
      </c>
      <c r="C339" s="77" t="s">
        <v>634</v>
      </c>
      <c r="D339" s="78">
        <v>0</v>
      </c>
      <c r="E339" s="78">
        <v>0</v>
      </c>
      <c r="F339" s="80">
        <v>0</v>
      </c>
      <c r="G339" s="79">
        <v>0</v>
      </c>
      <c r="H339" s="79">
        <v>0</v>
      </c>
      <c r="I339" s="80">
        <v>0</v>
      </c>
      <c r="J339" s="79">
        <v>0</v>
      </c>
      <c r="K339" s="72">
        <f t="shared" si="6"/>
        <v>0</v>
      </c>
    </row>
    <row r="340" spans="2:11">
      <c r="B340" s="73">
        <v>3550</v>
      </c>
      <c r="C340" s="75" t="s">
        <v>635</v>
      </c>
      <c r="D340" s="71">
        <v>52000</v>
      </c>
      <c r="E340" s="71">
        <v>85876.56</v>
      </c>
      <c r="F340" s="85">
        <v>137876.56</v>
      </c>
      <c r="G340" s="85">
        <v>0</v>
      </c>
      <c r="H340" s="85">
        <v>0</v>
      </c>
      <c r="I340" s="85">
        <v>136707.56</v>
      </c>
      <c r="J340" s="85">
        <v>136707.56</v>
      </c>
      <c r="K340" s="72">
        <f t="shared" si="6"/>
        <v>1169</v>
      </c>
    </row>
    <row r="341" spans="2:11" ht="23.25">
      <c r="B341" s="76" t="s">
        <v>636</v>
      </c>
      <c r="C341" s="77" t="s">
        <v>637</v>
      </c>
      <c r="D341" s="78">
        <v>52000</v>
      </c>
      <c r="E341" s="78">
        <v>85876.56</v>
      </c>
      <c r="F341" s="80">
        <v>137876.56</v>
      </c>
      <c r="G341" s="79">
        <v>0</v>
      </c>
      <c r="H341" s="79">
        <v>0</v>
      </c>
      <c r="I341" s="80">
        <v>136707.56</v>
      </c>
      <c r="J341" s="79">
        <v>136707.56</v>
      </c>
      <c r="K341" s="72">
        <f t="shared" si="6"/>
        <v>1169</v>
      </c>
    </row>
    <row r="342" spans="2:11" ht="23.25">
      <c r="B342" s="73">
        <v>3560</v>
      </c>
      <c r="C342" s="75" t="s">
        <v>638</v>
      </c>
      <c r="D342" s="71">
        <v>0</v>
      </c>
      <c r="E342" s="85">
        <v>0</v>
      </c>
      <c r="F342" s="85">
        <v>0</v>
      </c>
      <c r="G342" s="85">
        <v>0</v>
      </c>
      <c r="H342" s="85">
        <v>0</v>
      </c>
      <c r="I342" s="85">
        <v>0</v>
      </c>
      <c r="J342" s="85">
        <v>0</v>
      </c>
      <c r="K342" s="72">
        <f t="shared" si="6"/>
        <v>0</v>
      </c>
    </row>
    <row r="343" spans="2:11">
      <c r="B343" s="76">
        <v>3561</v>
      </c>
      <c r="C343" s="77" t="s">
        <v>638</v>
      </c>
      <c r="D343" s="78">
        <v>0</v>
      </c>
      <c r="E343" s="78">
        <v>0</v>
      </c>
      <c r="F343" s="80">
        <v>0</v>
      </c>
      <c r="G343" s="79">
        <v>0</v>
      </c>
      <c r="H343" s="79">
        <v>0</v>
      </c>
      <c r="I343" s="80">
        <v>0</v>
      </c>
      <c r="J343" s="79">
        <v>0</v>
      </c>
      <c r="K343" s="72">
        <f t="shared" si="6"/>
        <v>0</v>
      </c>
    </row>
    <row r="344" spans="2:11" ht="23.25">
      <c r="B344" s="73">
        <v>3570</v>
      </c>
      <c r="C344" s="75" t="s">
        <v>639</v>
      </c>
      <c r="D344" s="71">
        <v>0</v>
      </c>
      <c r="E344" s="85">
        <v>0</v>
      </c>
      <c r="F344" s="85">
        <v>0</v>
      </c>
      <c r="G344" s="85">
        <v>0</v>
      </c>
      <c r="H344" s="85">
        <v>0</v>
      </c>
      <c r="I344" s="85">
        <v>0</v>
      </c>
      <c r="J344" s="85">
        <v>0</v>
      </c>
      <c r="K344" s="72">
        <f t="shared" si="6"/>
        <v>0</v>
      </c>
    </row>
    <row r="345" spans="2:11" ht="23.25">
      <c r="B345" s="76" t="s">
        <v>640</v>
      </c>
      <c r="C345" s="77" t="s">
        <v>641</v>
      </c>
      <c r="D345" s="78">
        <v>0</v>
      </c>
      <c r="E345" s="78">
        <v>0</v>
      </c>
      <c r="F345" s="80">
        <v>0</v>
      </c>
      <c r="G345" s="79">
        <v>0</v>
      </c>
      <c r="H345" s="79">
        <v>0</v>
      </c>
      <c r="I345" s="80">
        <v>0</v>
      </c>
      <c r="J345" s="79">
        <v>0</v>
      </c>
      <c r="K345" s="72">
        <f t="shared" si="6"/>
        <v>0</v>
      </c>
    </row>
    <row r="346" spans="2:11">
      <c r="B346" s="73">
        <v>3580</v>
      </c>
      <c r="C346" s="75" t="s">
        <v>642</v>
      </c>
      <c r="D346" s="71">
        <v>0</v>
      </c>
      <c r="E346" s="85">
        <v>0</v>
      </c>
      <c r="F346" s="85">
        <v>0</v>
      </c>
      <c r="G346" s="85">
        <v>0</v>
      </c>
      <c r="H346" s="85">
        <v>0</v>
      </c>
      <c r="I346" s="85">
        <v>0</v>
      </c>
      <c r="J346" s="85">
        <v>0</v>
      </c>
      <c r="K346" s="72">
        <f t="shared" si="6"/>
        <v>0</v>
      </c>
    </row>
    <row r="347" spans="2:11">
      <c r="B347" s="76" t="s">
        <v>643</v>
      </c>
      <c r="C347" s="77" t="s">
        <v>644</v>
      </c>
      <c r="D347" s="78">
        <v>0</v>
      </c>
      <c r="E347" s="78">
        <v>0</v>
      </c>
      <c r="F347" s="80">
        <v>0</v>
      </c>
      <c r="G347" s="79">
        <v>0</v>
      </c>
      <c r="H347" s="79">
        <v>0</v>
      </c>
      <c r="I347" s="80">
        <v>0</v>
      </c>
      <c r="J347" s="79">
        <v>0</v>
      </c>
      <c r="K347" s="72">
        <f t="shared" si="6"/>
        <v>0</v>
      </c>
    </row>
    <row r="348" spans="2:11">
      <c r="B348" s="73">
        <v>3590</v>
      </c>
      <c r="C348" s="75" t="s">
        <v>645</v>
      </c>
      <c r="D348" s="71">
        <v>0</v>
      </c>
      <c r="E348" s="85">
        <v>0</v>
      </c>
      <c r="F348" s="85">
        <v>0</v>
      </c>
      <c r="G348" s="85">
        <v>0</v>
      </c>
      <c r="H348" s="85">
        <v>0</v>
      </c>
      <c r="I348" s="85">
        <v>0</v>
      </c>
      <c r="J348" s="85">
        <v>0</v>
      </c>
      <c r="K348" s="72">
        <f t="shared" si="6"/>
        <v>0</v>
      </c>
    </row>
    <row r="349" spans="2:11">
      <c r="B349" s="76" t="s">
        <v>646</v>
      </c>
      <c r="C349" s="77" t="s">
        <v>647</v>
      </c>
      <c r="D349" s="78">
        <v>0</v>
      </c>
      <c r="E349" s="78">
        <v>0</v>
      </c>
      <c r="F349" s="80">
        <v>0</v>
      </c>
      <c r="G349" s="79">
        <v>0</v>
      </c>
      <c r="H349" s="79">
        <v>0</v>
      </c>
      <c r="I349" s="80">
        <v>0</v>
      </c>
      <c r="J349" s="79">
        <v>0</v>
      </c>
      <c r="K349" s="72">
        <f t="shared" si="6"/>
        <v>0</v>
      </c>
    </row>
    <row r="350" spans="2:11">
      <c r="B350" s="73">
        <v>3600</v>
      </c>
      <c r="C350" s="88" t="s">
        <v>648</v>
      </c>
      <c r="D350" s="71">
        <v>0</v>
      </c>
      <c r="E350" s="85">
        <v>0</v>
      </c>
      <c r="F350" s="85">
        <v>0</v>
      </c>
      <c r="G350" s="85">
        <v>0</v>
      </c>
      <c r="H350" s="85">
        <v>0</v>
      </c>
      <c r="I350" s="85">
        <v>0</v>
      </c>
      <c r="J350" s="85">
        <v>0</v>
      </c>
      <c r="K350" s="72">
        <f t="shared" si="6"/>
        <v>0</v>
      </c>
    </row>
    <row r="351" spans="2:11" ht="34.5">
      <c r="B351" s="73">
        <v>3610</v>
      </c>
      <c r="C351" s="75" t="s">
        <v>649</v>
      </c>
      <c r="D351" s="71">
        <v>0</v>
      </c>
      <c r="E351" s="71">
        <v>0</v>
      </c>
      <c r="F351" s="71">
        <v>0</v>
      </c>
      <c r="G351" s="71">
        <v>0</v>
      </c>
      <c r="H351" s="71">
        <v>0</v>
      </c>
      <c r="I351" s="71">
        <v>0</v>
      </c>
      <c r="J351" s="71">
        <v>0</v>
      </c>
      <c r="K351" s="72">
        <f t="shared" si="6"/>
        <v>0</v>
      </c>
    </row>
    <row r="352" spans="2:11">
      <c r="B352" s="76" t="s">
        <v>650</v>
      </c>
      <c r="C352" s="77" t="s">
        <v>651</v>
      </c>
      <c r="D352" s="78">
        <v>0</v>
      </c>
      <c r="E352" s="78">
        <v>0</v>
      </c>
      <c r="F352" s="80">
        <v>0</v>
      </c>
      <c r="G352" s="79">
        <v>0</v>
      </c>
      <c r="H352" s="79">
        <v>0</v>
      </c>
      <c r="I352" s="80">
        <v>0</v>
      </c>
      <c r="J352" s="79">
        <v>0</v>
      </c>
      <c r="K352" s="72">
        <f t="shared" si="6"/>
        <v>0</v>
      </c>
    </row>
    <row r="353" spans="2:11" ht="23.25">
      <c r="B353" s="76" t="s">
        <v>652</v>
      </c>
      <c r="C353" s="77" t="s">
        <v>653</v>
      </c>
      <c r="D353" s="78">
        <v>0</v>
      </c>
      <c r="E353" s="78">
        <v>0</v>
      </c>
      <c r="F353" s="80">
        <v>0</v>
      </c>
      <c r="G353" s="79">
        <v>0</v>
      </c>
      <c r="H353" s="79">
        <v>0</v>
      </c>
      <c r="I353" s="80">
        <v>0</v>
      </c>
      <c r="J353" s="79">
        <v>0</v>
      </c>
      <c r="K353" s="72">
        <f t="shared" si="6"/>
        <v>0</v>
      </c>
    </row>
    <row r="354" spans="2:11" ht="34.5">
      <c r="B354" s="73">
        <v>3620</v>
      </c>
      <c r="C354" s="75" t="s">
        <v>654</v>
      </c>
      <c r="D354" s="71">
        <v>0</v>
      </c>
      <c r="E354" s="85">
        <v>0</v>
      </c>
      <c r="F354" s="85">
        <v>0</v>
      </c>
      <c r="G354" s="85">
        <v>0</v>
      </c>
      <c r="H354" s="85">
        <v>0</v>
      </c>
      <c r="I354" s="85">
        <v>0</v>
      </c>
      <c r="J354" s="85">
        <v>0</v>
      </c>
      <c r="K354" s="72">
        <f t="shared" si="6"/>
        <v>0</v>
      </c>
    </row>
    <row r="355" spans="2:11">
      <c r="B355" s="76" t="s">
        <v>655</v>
      </c>
      <c r="C355" s="77" t="s">
        <v>656</v>
      </c>
      <c r="D355" s="78">
        <v>0</v>
      </c>
      <c r="E355" s="78">
        <v>0</v>
      </c>
      <c r="F355" s="80">
        <v>0</v>
      </c>
      <c r="G355" s="79">
        <v>0</v>
      </c>
      <c r="H355" s="79">
        <v>0</v>
      </c>
      <c r="I355" s="80">
        <v>0</v>
      </c>
      <c r="J355" s="79">
        <v>0</v>
      </c>
      <c r="K355" s="72">
        <f t="shared" si="6"/>
        <v>0</v>
      </c>
    </row>
    <row r="356" spans="2:11" ht="23.25">
      <c r="B356" s="73">
        <v>3630</v>
      </c>
      <c r="C356" s="75" t="s">
        <v>657</v>
      </c>
      <c r="D356" s="71">
        <v>0</v>
      </c>
      <c r="E356" s="85">
        <v>0</v>
      </c>
      <c r="F356" s="85">
        <v>0</v>
      </c>
      <c r="G356" s="85">
        <v>0</v>
      </c>
      <c r="H356" s="85">
        <v>0</v>
      </c>
      <c r="I356" s="85">
        <v>0</v>
      </c>
      <c r="J356" s="85">
        <v>0</v>
      </c>
      <c r="K356" s="72">
        <f t="shared" si="6"/>
        <v>0</v>
      </c>
    </row>
    <row r="357" spans="2:11" ht="23.25">
      <c r="B357" s="76">
        <v>3631</v>
      </c>
      <c r="C357" s="77" t="s">
        <v>657</v>
      </c>
      <c r="D357" s="78">
        <v>0</v>
      </c>
      <c r="E357" s="78">
        <v>0</v>
      </c>
      <c r="F357" s="80">
        <v>0</v>
      </c>
      <c r="G357" s="79">
        <v>0</v>
      </c>
      <c r="H357" s="79">
        <v>0</v>
      </c>
      <c r="I357" s="80">
        <v>0</v>
      </c>
      <c r="J357" s="79">
        <v>0</v>
      </c>
      <c r="K357" s="72">
        <f t="shared" si="6"/>
        <v>0</v>
      </c>
    </row>
    <row r="358" spans="2:11">
      <c r="B358" s="73">
        <v>3640</v>
      </c>
      <c r="C358" s="75" t="s">
        <v>658</v>
      </c>
      <c r="D358" s="71">
        <v>0</v>
      </c>
      <c r="E358" s="85">
        <v>0</v>
      </c>
      <c r="F358" s="85">
        <v>0</v>
      </c>
      <c r="G358" s="85">
        <v>0</v>
      </c>
      <c r="H358" s="85">
        <v>0</v>
      </c>
      <c r="I358" s="85">
        <v>0</v>
      </c>
      <c r="J358" s="85">
        <v>0</v>
      </c>
      <c r="K358" s="72">
        <f t="shared" si="6"/>
        <v>0</v>
      </c>
    </row>
    <row r="359" spans="2:11">
      <c r="B359" s="76" t="s">
        <v>659</v>
      </c>
      <c r="C359" s="77" t="s">
        <v>660</v>
      </c>
      <c r="D359" s="78">
        <v>0</v>
      </c>
      <c r="E359" s="78">
        <v>0</v>
      </c>
      <c r="F359" s="80">
        <v>0</v>
      </c>
      <c r="G359" s="79">
        <v>0</v>
      </c>
      <c r="H359" s="79">
        <v>0</v>
      </c>
      <c r="I359" s="80">
        <v>0</v>
      </c>
      <c r="J359" s="79">
        <v>0</v>
      </c>
      <c r="K359" s="72">
        <f t="shared" si="6"/>
        <v>0</v>
      </c>
    </row>
    <row r="360" spans="2:11">
      <c r="B360" s="73">
        <v>3650</v>
      </c>
      <c r="C360" s="75" t="s">
        <v>661</v>
      </c>
      <c r="D360" s="71">
        <v>0</v>
      </c>
      <c r="E360" s="85">
        <v>0</v>
      </c>
      <c r="F360" s="85">
        <v>0</v>
      </c>
      <c r="G360" s="85">
        <v>0</v>
      </c>
      <c r="H360" s="85">
        <v>0</v>
      </c>
      <c r="I360" s="85">
        <v>0</v>
      </c>
      <c r="J360" s="85">
        <v>0</v>
      </c>
      <c r="K360" s="72">
        <f t="shared" si="6"/>
        <v>0</v>
      </c>
    </row>
    <row r="361" spans="2:11">
      <c r="B361" s="76">
        <v>3651</v>
      </c>
      <c r="C361" s="77" t="s">
        <v>662</v>
      </c>
      <c r="D361" s="78">
        <v>0</v>
      </c>
      <c r="E361" s="78">
        <v>0</v>
      </c>
      <c r="F361" s="80">
        <v>0</v>
      </c>
      <c r="G361" s="79">
        <v>0</v>
      </c>
      <c r="H361" s="79">
        <v>0</v>
      </c>
      <c r="I361" s="80">
        <v>0</v>
      </c>
      <c r="J361" s="79">
        <v>0</v>
      </c>
      <c r="K361" s="72">
        <f t="shared" si="6"/>
        <v>0</v>
      </c>
    </row>
    <row r="362" spans="2:11" ht="23.25">
      <c r="B362" s="73">
        <v>3660</v>
      </c>
      <c r="C362" s="75" t="s">
        <v>663</v>
      </c>
      <c r="D362" s="71">
        <v>0</v>
      </c>
      <c r="E362" s="85">
        <v>0</v>
      </c>
      <c r="F362" s="85">
        <v>0</v>
      </c>
      <c r="G362" s="85">
        <v>0</v>
      </c>
      <c r="H362" s="85">
        <v>0</v>
      </c>
      <c r="I362" s="85">
        <v>0</v>
      </c>
      <c r="J362" s="85">
        <v>0</v>
      </c>
      <c r="K362" s="72">
        <f t="shared" si="6"/>
        <v>0</v>
      </c>
    </row>
    <row r="363" spans="2:11">
      <c r="B363" s="76">
        <v>3661</v>
      </c>
      <c r="C363" s="77" t="s">
        <v>664</v>
      </c>
      <c r="D363" s="78">
        <v>0</v>
      </c>
      <c r="E363" s="78">
        <v>0</v>
      </c>
      <c r="F363" s="80">
        <v>0</v>
      </c>
      <c r="G363" s="79">
        <v>0</v>
      </c>
      <c r="H363" s="79">
        <v>0</v>
      </c>
      <c r="I363" s="80">
        <v>0</v>
      </c>
      <c r="J363" s="79">
        <v>0</v>
      </c>
      <c r="K363" s="72">
        <f t="shared" si="6"/>
        <v>0</v>
      </c>
    </row>
    <row r="364" spans="2:11">
      <c r="B364" s="73">
        <v>3690</v>
      </c>
      <c r="C364" s="75" t="s">
        <v>665</v>
      </c>
      <c r="D364" s="71">
        <v>0</v>
      </c>
      <c r="E364" s="85">
        <v>0</v>
      </c>
      <c r="F364" s="85">
        <v>0</v>
      </c>
      <c r="G364" s="85">
        <v>0</v>
      </c>
      <c r="H364" s="85">
        <v>0</v>
      </c>
      <c r="I364" s="85">
        <v>0</v>
      </c>
      <c r="J364" s="85">
        <v>0</v>
      </c>
      <c r="K364" s="72">
        <f t="shared" si="6"/>
        <v>0</v>
      </c>
    </row>
    <row r="365" spans="2:11">
      <c r="B365" s="76" t="s">
        <v>666</v>
      </c>
      <c r="C365" s="77" t="s">
        <v>665</v>
      </c>
      <c r="D365" s="78">
        <v>0</v>
      </c>
      <c r="E365" s="78">
        <v>0</v>
      </c>
      <c r="F365" s="80">
        <v>0</v>
      </c>
      <c r="G365" s="79">
        <v>0</v>
      </c>
      <c r="H365" s="79">
        <v>0</v>
      </c>
      <c r="I365" s="80">
        <v>0</v>
      </c>
      <c r="J365" s="79">
        <v>0</v>
      </c>
      <c r="K365" s="72">
        <f t="shared" si="6"/>
        <v>0</v>
      </c>
    </row>
    <row r="366" spans="2:11">
      <c r="B366" s="73">
        <v>3700</v>
      </c>
      <c r="C366" s="84" t="s">
        <v>667</v>
      </c>
      <c r="D366" s="71">
        <v>47600</v>
      </c>
      <c r="E366" s="85">
        <v>6900.68</v>
      </c>
      <c r="F366" s="85">
        <v>54500.68</v>
      </c>
      <c r="G366" s="85">
        <v>0</v>
      </c>
      <c r="H366" s="85">
        <v>0</v>
      </c>
      <c r="I366" s="85">
        <v>42148.2</v>
      </c>
      <c r="J366" s="85">
        <v>42148.2</v>
      </c>
      <c r="K366" s="72">
        <f t="shared" si="6"/>
        <v>12352.480000000003</v>
      </c>
    </row>
    <row r="367" spans="2:11">
      <c r="B367" s="73">
        <v>3710</v>
      </c>
      <c r="C367" s="75" t="s">
        <v>668</v>
      </c>
      <c r="D367" s="71">
        <v>0</v>
      </c>
      <c r="E367" s="85">
        <v>0</v>
      </c>
      <c r="F367" s="85">
        <v>0</v>
      </c>
      <c r="G367" s="85">
        <v>0</v>
      </c>
      <c r="H367" s="85">
        <v>0</v>
      </c>
      <c r="I367" s="85">
        <v>0</v>
      </c>
      <c r="J367" s="85">
        <v>0</v>
      </c>
      <c r="K367" s="72">
        <f t="shared" si="6"/>
        <v>0</v>
      </c>
    </row>
    <row r="368" spans="2:11">
      <c r="B368" s="76">
        <v>3711</v>
      </c>
      <c r="C368" s="77" t="s">
        <v>669</v>
      </c>
      <c r="D368" s="78">
        <v>0</v>
      </c>
      <c r="E368" s="78">
        <v>0</v>
      </c>
      <c r="F368" s="80">
        <v>0</v>
      </c>
      <c r="G368" s="79">
        <v>0</v>
      </c>
      <c r="H368" s="79">
        <v>0</v>
      </c>
      <c r="I368" s="80">
        <v>0</v>
      </c>
      <c r="J368" s="79">
        <v>0</v>
      </c>
      <c r="K368" s="72">
        <f t="shared" si="6"/>
        <v>0</v>
      </c>
    </row>
    <row r="369" spans="2:11">
      <c r="B369" s="73">
        <v>3720</v>
      </c>
      <c r="C369" s="75" t="s">
        <v>670</v>
      </c>
      <c r="D369" s="71">
        <v>0</v>
      </c>
      <c r="E369" s="85">
        <v>0</v>
      </c>
      <c r="F369" s="85">
        <v>0</v>
      </c>
      <c r="G369" s="85">
        <v>0</v>
      </c>
      <c r="H369" s="85">
        <v>0</v>
      </c>
      <c r="I369" s="85">
        <v>0</v>
      </c>
      <c r="J369" s="85">
        <v>0</v>
      </c>
      <c r="K369" s="72">
        <f t="shared" si="6"/>
        <v>0</v>
      </c>
    </row>
    <row r="370" spans="2:11">
      <c r="B370" s="76" t="s">
        <v>671</v>
      </c>
      <c r="C370" s="77" t="s">
        <v>672</v>
      </c>
      <c r="D370" s="78">
        <v>0</v>
      </c>
      <c r="E370" s="78">
        <v>0</v>
      </c>
      <c r="F370" s="80">
        <v>0</v>
      </c>
      <c r="G370" s="79">
        <v>0</v>
      </c>
      <c r="H370" s="79">
        <v>0</v>
      </c>
      <c r="I370" s="80">
        <v>0</v>
      </c>
      <c r="J370" s="79">
        <v>0</v>
      </c>
      <c r="K370" s="72">
        <f t="shared" si="6"/>
        <v>0</v>
      </c>
    </row>
    <row r="371" spans="2:11">
      <c r="B371" s="73">
        <v>3730</v>
      </c>
      <c r="C371" s="75" t="s">
        <v>673</v>
      </c>
      <c r="D371" s="71">
        <v>0</v>
      </c>
      <c r="E371" s="85">
        <v>0</v>
      </c>
      <c r="F371" s="85">
        <v>0</v>
      </c>
      <c r="G371" s="85">
        <v>0</v>
      </c>
      <c r="H371" s="85">
        <v>0</v>
      </c>
      <c r="I371" s="85">
        <v>0</v>
      </c>
      <c r="J371" s="85">
        <v>0</v>
      </c>
      <c r="K371" s="72">
        <f t="shared" si="6"/>
        <v>0</v>
      </c>
    </row>
    <row r="372" spans="2:11">
      <c r="B372" s="76">
        <v>3731</v>
      </c>
      <c r="C372" s="77" t="s">
        <v>673</v>
      </c>
      <c r="D372" s="78">
        <v>0</v>
      </c>
      <c r="E372" s="78">
        <v>0</v>
      </c>
      <c r="F372" s="80">
        <v>0</v>
      </c>
      <c r="G372" s="79">
        <v>0</v>
      </c>
      <c r="H372" s="79">
        <v>0</v>
      </c>
      <c r="I372" s="80">
        <v>0</v>
      </c>
      <c r="J372" s="79">
        <v>0</v>
      </c>
      <c r="K372" s="72">
        <f t="shared" si="6"/>
        <v>0</v>
      </c>
    </row>
    <row r="373" spans="2:11">
      <c r="B373" s="73">
        <v>3740</v>
      </c>
      <c r="C373" s="75" t="s">
        <v>674</v>
      </c>
      <c r="D373" s="71">
        <v>0</v>
      </c>
      <c r="E373" s="85">
        <v>0</v>
      </c>
      <c r="F373" s="85">
        <v>0</v>
      </c>
      <c r="G373" s="85">
        <v>0</v>
      </c>
      <c r="H373" s="85">
        <v>0</v>
      </c>
      <c r="I373" s="85">
        <v>0</v>
      </c>
      <c r="J373" s="85">
        <v>0</v>
      </c>
      <c r="K373" s="72">
        <f t="shared" si="6"/>
        <v>0</v>
      </c>
    </row>
    <row r="374" spans="2:11">
      <c r="B374" s="76">
        <v>3741</v>
      </c>
      <c r="C374" s="77" t="s">
        <v>674</v>
      </c>
      <c r="D374" s="78">
        <v>0</v>
      </c>
      <c r="E374" s="78">
        <v>0</v>
      </c>
      <c r="F374" s="80">
        <v>0</v>
      </c>
      <c r="G374" s="79">
        <v>0</v>
      </c>
      <c r="H374" s="79">
        <v>0</v>
      </c>
      <c r="I374" s="80">
        <v>0</v>
      </c>
      <c r="J374" s="79">
        <v>0</v>
      </c>
      <c r="K374" s="72">
        <f t="shared" si="6"/>
        <v>0</v>
      </c>
    </row>
    <row r="375" spans="2:11">
      <c r="B375" s="73">
        <v>3750</v>
      </c>
      <c r="C375" s="75" t="s">
        <v>675</v>
      </c>
      <c r="D375" s="71">
        <v>47600</v>
      </c>
      <c r="E375" s="71">
        <v>6900.68</v>
      </c>
      <c r="F375" s="71">
        <v>54500.68</v>
      </c>
      <c r="G375" s="71">
        <v>0</v>
      </c>
      <c r="H375" s="71">
        <v>0</v>
      </c>
      <c r="I375" s="71">
        <v>42148.2</v>
      </c>
      <c r="J375" s="71">
        <v>42148.2</v>
      </c>
      <c r="K375" s="72">
        <f t="shared" si="6"/>
        <v>12352.480000000003</v>
      </c>
    </row>
    <row r="376" spans="2:11">
      <c r="B376" s="76" t="s">
        <v>676</v>
      </c>
      <c r="C376" s="77" t="s">
        <v>677</v>
      </c>
      <c r="D376" s="78">
        <v>47600</v>
      </c>
      <c r="E376" s="78">
        <v>6900.68</v>
      </c>
      <c r="F376" s="80">
        <v>54500.68</v>
      </c>
      <c r="G376" s="79">
        <v>0</v>
      </c>
      <c r="H376" s="79">
        <v>0</v>
      </c>
      <c r="I376" s="80">
        <v>42148.2</v>
      </c>
      <c r="J376" s="79">
        <v>42148.2</v>
      </c>
      <c r="K376" s="72">
        <f t="shared" si="6"/>
        <v>12352.480000000003</v>
      </c>
    </row>
    <row r="377" spans="2:11">
      <c r="B377" s="76" t="s">
        <v>678</v>
      </c>
      <c r="C377" s="77" t="s">
        <v>679</v>
      </c>
      <c r="D377" s="78">
        <v>0</v>
      </c>
      <c r="E377" s="78">
        <v>0</v>
      </c>
      <c r="F377" s="80">
        <v>0</v>
      </c>
      <c r="G377" s="79">
        <v>0</v>
      </c>
      <c r="H377" s="79">
        <v>0</v>
      </c>
      <c r="I377" s="80">
        <v>0</v>
      </c>
      <c r="J377" s="79">
        <v>0</v>
      </c>
      <c r="K377" s="72">
        <f t="shared" si="6"/>
        <v>0</v>
      </c>
    </row>
    <row r="378" spans="2:11">
      <c r="B378" s="76" t="s">
        <v>680</v>
      </c>
      <c r="C378" s="77" t="s">
        <v>681</v>
      </c>
      <c r="D378" s="78">
        <v>0</v>
      </c>
      <c r="E378" s="78">
        <v>0</v>
      </c>
      <c r="F378" s="80">
        <v>0</v>
      </c>
      <c r="G378" s="79">
        <v>0</v>
      </c>
      <c r="H378" s="79">
        <v>0</v>
      </c>
      <c r="I378" s="80">
        <v>0</v>
      </c>
      <c r="J378" s="79">
        <v>0</v>
      </c>
      <c r="K378" s="72">
        <f t="shared" si="6"/>
        <v>0</v>
      </c>
    </row>
    <row r="379" spans="2:11">
      <c r="B379" s="73">
        <v>3760</v>
      </c>
      <c r="C379" s="75" t="s">
        <v>682</v>
      </c>
      <c r="D379" s="71">
        <v>0</v>
      </c>
      <c r="E379" s="71">
        <v>0</v>
      </c>
      <c r="F379" s="71">
        <v>0</v>
      </c>
      <c r="G379" s="71">
        <v>0</v>
      </c>
      <c r="H379" s="71">
        <v>0</v>
      </c>
      <c r="I379" s="71">
        <v>0</v>
      </c>
      <c r="J379" s="71">
        <v>0</v>
      </c>
      <c r="K379" s="72">
        <f t="shared" si="6"/>
        <v>0</v>
      </c>
    </row>
    <row r="380" spans="2:11">
      <c r="B380" s="76">
        <v>3761</v>
      </c>
      <c r="C380" s="77" t="s">
        <v>683</v>
      </c>
      <c r="D380" s="78">
        <v>0</v>
      </c>
      <c r="E380" s="78">
        <v>0</v>
      </c>
      <c r="F380" s="80">
        <v>0</v>
      </c>
      <c r="G380" s="79">
        <v>0</v>
      </c>
      <c r="H380" s="79">
        <v>0</v>
      </c>
      <c r="I380" s="80">
        <v>0</v>
      </c>
      <c r="J380" s="79">
        <v>0</v>
      </c>
      <c r="K380" s="72">
        <f t="shared" si="6"/>
        <v>0</v>
      </c>
    </row>
    <row r="381" spans="2:11">
      <c r="B381" s="76">
        <v>3762</v>
      </c>
      <c r="C381" s="77" t="s">
        <v>684</v>
      </c>
      <c r="D381" s="78">
        <v>0</v>
      </c>
      <c r="E381" s="78">
        <v>0</v>
      </c>
      <c r="F381" s="80">
        <v>0</v>
      </c>
      <c r="G381" s="79">
        <v>0</v>
      </c>
      <c r="H381" s="79">
        <v>0</v>
      </c>
      <c r="I381" s="80">
        <v>0</v>
      </c>
      <c r="J381" s="79">
        <v>0</v>
      </c>
      <c r="K381" s="72">
        <f t="shared" si="6"/>
        <v>0</v>
      </c>
    </row>
    <row r="382" spans="2:11">
      <c r="B382" s="76">
        <v>3763</v>
      </c>
      <c r="C382" s="77" t="s">
        <v>685</v>
      </c>
      <c r="D382" s="78">
        <v>0</v>
      </c>
      <c r="E382" s="78">
        <v>0</v>
      </c>
      <c r="F382" s="80">
        <v>0</v>
      </c>
      <c r="G382" s="79">
        <v>0</v>
      </c>
      <c r="H382" s="79">
        <v>0</v>
      </c>
      <c r="I382" s="80">
        <v>0</v>
      </c>
      <c r="J382" s="79">
        <v>0</v>
      </c>
      <c r="K382" s="72">
        <f t="shared" si="6"/>
        <v>0</v>
      </c>
    </row>
    <row r="383" spans="2:11">
      <c r="B383" s="73">
        <v>3770</v>
      </c>
      <c r="C383" s="75" t="s">
        <v>686</v>
      </c>
      <c r="D383" s="71">
        <v>0</v>
      </c>
      <c r="E383" s="85">
        <v>0</v>
      </c>
      <c r="F383" s="85">
        <v>0</v>
      </c>
      <c r="G383" s="85">
        <v>0</v>
      </c>
      <c r="H383" s="85">
        <v>0</v>
      </c>
      <c r="I383" s="85">
        <v>0</v>
      </c>
      <c r="J383" s="85">
        <v>0</v>
      </c>
      <c r="K383" s="72">
        <f t="shared" si="6"/>
        <v>0</v>
      </c>
    </row>
    <row r="384" spans="2:11">
      <c r="B384" s="76">
        <v>3771</v>
      </c>
      <c r="C384" s="77" t="s">
        <v>686</v>
      </c>
      <c r="D384" s="78">
        <v>0</v>
      </c>
      <c r="E384" s="78">
        <v>0</v>
      </c>
      <c r="F384" s="80">
        <v>0</v>
      </c>
      <c r="G384" s="79">
        <v>0</v>
      </c>
      <c r="H384" s="79">
        <v>0</v>
      </c>
      <c r="I384" s="80">
        <v>0</v>
      </c>
      <c r="J384" s="79">
        <v>0</v>
      </c>
      <c r="K384" s="72">
        <f t="shared" si="6"/>
        <v>0</v>
      </c>
    </row>
    <row r="385" spans="2:11">
      <c r="B385" s="73">
        <v>3780</v>
      </c>
      <c r="C385" s="75" t="s">
        <v>687</v>
      </c>
      <c r="D385" s="71">
        <v>0</v>
      </c>
      <c r="E385" s="85">
        <v>0</v>
      </c>
      <c r="F385" s="85">
        <v>0</v>
      </c>
      <c r="G385" s="85">
        <v>0</v>
      </c>
      <c r="H385" s="85">
        <v>0</v>
      </c>
      <c r="I385" s="85">
        <v>0</v>
      </c>
      <c r="J385" s="85">
        <v>0</v>
      </c>
      <c r="K385" s="72">
        <f t="shared" si="6"/>
        <v>0</v>
      </c>
    </row>
    <row r="386" spans="2:11">
      <c r="B386" s="76">
        <v>3781</v>
      </c>
      <c r="C386" s="77" t="s">
        <v>687</v>
      </c>
      <c r="D386" s="78">
        <v>0</v>
      </c>
      <c r="E386" s="78">
        <v>0</v>
      </c>
      <c r="F386" s="80">
        <v>0</v>
      </c>
      <c r="G386" s="79">
        <v>0</v>
      </c>
      <c r="H386" s="79">
        <v>0</v>
      </c>
      <c r="I386" s="80">
        <v>0</v>
      </c>
      <c r="J386" s="79">
        <v>0</v>
      </c>
      <c r="K386" s="72">
        <f t="shared" si="6"/>
        <v>0</v>
      </c>
    </row>
    <row r="387" spans="2:11">
      <c r="B387" s="73">
        <v>3790</v>
      </c>
      <c r="C387" s="75" t="s">
        <v>688</v>
      </c>
      <c r="D387" s="71">
        <v>0</v>
      </c>
      <c r="E387" s="85">
        <v>0</v>
      </c>
      <c r="F387" s="85">
        <v>0</v>
      </c>
      <c r="G387" s="85">
        <v>0</v>
      </c>
      <c r="H387" s="85">
        <v>0</v>
      </c>
      <c r="I387" s="85">
        <v>0</v>
      </c>
      <c r="J387" s="85">
        <v>0</v>
      </c>
      <c r="K387" s="72">
        <f t="shared" si="6"/>
        <v>0</v>
      </c>
    </row>
    <row r="388" spans="2:11">
      <c r="B388" s="76" t="s">
        <v>689</v>
      </c>
      <c r="C388" s="77" t="s">
        <v>688</v>
      </c>
      <c r="D388" s="78">
        <v>0</v>
      </c>
      <c r="E388" s="78">
        <v>0</v>
      </c>
      <c r="F388" s="80">
        <v>0</v>
      </c>
      <c r="G388" s="79">
        <v>0</v>
      </c>
      <c r="H388" s="79">
        <v>0</v>
      </c>
      <c r="I388" s="80">
        <v>0</v>
      </c>
      <c r="J388" s="79">
        <v>0</v>
      </c>
      <c r="K388" s="72">
        <f t="shared" si="6"/>
        <v>0</v>
      </c>
    </row>
    <row r="389" spans="2:11">
      <c r="B389" s="73">
        <v>3800</v>
      </c>
      <c r="C389" s="84" t="s">
        <v>690</v>
      </c>
      <c r="D389" s="71">
        <v>782000</v>
      </c>
      <c r="E389" s="85">
        <v>-610420.53</v>
      </c>
      <c r="F389" s="85">
        <v>171579.47</v>
      </c>
      <c r="G389" s="85">
        <v>0</v>
      </c>
      <c r="H389" s="85">
        <v>0</v>
      </c>
      <c r="I389" s="85">
        <v>171579.47</v>
      </c>
      <c r="J389" s="85">
        <v>171579.47</v>
      </c>
      <c r="K389" s="72">
        <f t="shared" si="6"/>
        <v>0</v>
      </c>
    </row>
    <row r="390" spans="2:11">
      <c r="B390" s="73">
        <v>3810</v>
      </c>
      <c r="C390" s="75" t="s">
        <v>691</v>
      </c>
      <c r="D390" s="71">
        <v>0</v>
      </c>
      <c r="E390" s="85">
        <v>0</v>
      </c>
      <c r="F390" s="85">
        <v>0</v>
      </c>
      <c r="G390" s="85">
        <v>0</v>
      </c>
      <c r="H390" s="85">
        <v>0</v>
      </c>
      <c r="I390" s="85">
        <v>0</v>
      </c>
      <c r="J390" s="85">
        <v>0</v>
      </c>
      <c r="K390" s="72">
        <f t="shared" si="6"/>
        <v>0</v>
      </c>
    </row>
    <row r="391" spans="2:11">
      <c r="B391" s="76">
        <v>3811</v>
      </c>
      <c r="C391" s="77" t="s">
        <v>691</v>
      </c>
      <c r="D391" s="78">
        <v>0</v>
      </c>
      <c r="E391" s="78">
        <v>0</v>
      </c>
      <c r="F391" s="80">
        <v>0</v>
      </c>
      <c r="G391" s="79">
        <v>0</v>
      </c>
      <c r="H391" s="79">
        <v>0</v>
      </c>
      <c r="I391" s="80">
        <v>0</v>
      </c>
      <c r="J391" s="79">
        <v>0</v>
      </c>
      <c r="K391" s="72">
        <f t="shared" si="6"/>
        <v>0</v>
      </c>
    </row>
    <row r="392" spans="2:11">
      <c r="B392" s="73">
        <v>3820</v>
      </c>
      <c r="C392" s="75" t="s">
        <v>692</v>
      </c>
      <c r="D392" s="71">
        <v>782000</v>
      </c>
      <c r="E392" s="85">
        <v>-610420.53</v>
      </c>
      <c r="F392" s="85">
        <v>171579.47</v>
      </c>
      <c r="G392" s="85">
        <v>0</v>
      </c>
      <c r="H392" s="85">
        <v>0</v>
      </c>
      <c r="I392" s="85">
        <v>171579.47</v>
      </c>
      <c r="J392" s="85">
        <v>171579.47</v>
      </c>
      <c r="K392" s="72">
        <f t="shared" si="6"/>
        <v>0</v>
      </c>
    </row>
    <row r="393" spans="2:11">
      <c r="B393" s="76" t="s">
        <v>693</v>
      </c>
      <c r="C393" s="77" t="s">
        <v>694</v>
      </c>
      <c r="D393" s="78">
        <v>782000</v>
      </c>
      <c r="E393" s="78">
        <v>-610420.53</v>
      </c>
      <c r="F393" s="80">
        <v>171579.47</v>
      </c>
      <c r="G393" s="79">
        <v>0</v>
      </c>
      <c r="H393" s="79">
        <v>0</v>
      </c>
      <c r="I393" s="80">
        <v>171579.47</v>
      </c>
      <c r="J393" s="79">
        <v>171579.47</v>
      </c>
      <c r="K393" s="72">
        <f t="shared" si="6"/>
        <v>0</v>
      </c>
    </row>
    <row r="394" spans="2:11">
      <c r="B394" s="76" t="s">
        <v>695</v>
      </c>
      <c r="C394" s="77" t="s">
        <v>696</v>
      </c>
      <c r="D394" s="78">
        <v>0</v>
      </c>
      <c r="E394" s="78">
        <v>0</v>
      </c>
      <c r="F394" s="80">
        <v>0</v>
      </c>
      <c r="G394" s="79">
        <v>0</v>
      </c>
      <c r="H394" s="79">
        <v>0</v>
      </c>
      <c r="I394" s="80">
        <v>0</v>
      </c>
      <c r="J394" s="79">
        <v>0</v>
      </c>
      <c r="K394" s="72">
        <f t="shared" si="6"/>
        <v>0</v>
      </c>
    </row>
    <row r="395" spans="2:11">
      <c r="B395" s="73">
        <v>3830</v>
      </c>
      <c r="C395" s="75" t="s">
        <v>697</v>
      </c>
      <c r="D395" s="71">
        <v>0</v>
      </c>
      <c r="E395" s="85">
        <v>0</v>
      </c>
      <c r="F395" s="85">
        <v>0</v>
      </c>
      <c r="G395" s="85">
        <v>0</v>
      </c>
      <c r="H395" s="85">
        <v>0</v>
      </c>
      <c r="I395" s="85">
        <v>0</v>
      </c>
      <c r="J395" s="85">
        <v>0</v>
      </c>
      <c r="K395" s="72">
        <f t="shared" si="6"/>
        <v>0</v>
      </c>
    </row>
    <row r="396" spans="2:11">
      <c r="B396" s="76" t="s">
        <v>698</v>
      </c>
      <c r="C396" s="77" t="s">
        <v>697</v>
      </c>
      <c r="D396" s="78">
        <v>0</v>
      </c>
      <c r="E396" s="78">
        <v>0</v>
      </c>
      <c r="F396" s="80">
        <v>0</v>
      </c>
      <c r="G396" s="79">
        <v>0</v>
      </c>
      <c r="H396" s="79">
        <v>0</v>
      </c>
      <c r="I396" s="80">
        <v>0</v>
      </c>
      <c r="J396" s="79">
        <v>0</v>
      </c>
      <c r="K396" s="72">
        <f t="shared" si="6"/>
        <v>0</v>
      </c>
    </row>
    <row r="397" spans="2:11">
      <c r="B397" s="73">
        <v>3840</v>
      </c>
      <c r="C397" s="75" t="s">
        <v>699</v>
      </c>
      <c r="D397" s="71">
        <v>0</v>
      </c>
      <c r="E397" s="85">
        <v>0</v>
      </c>
      <c r="F397" s="85">
        <v>0</v>
      </c>
      <c r="G397" s="85">
        <v>0</v>
      </c>
      <c r="H397" s="85">
        <v>0</v>
      </c>
      <c r="I397" s="85">
        <v>0</v>
      </c>
      <c r="J397" s="85">
        <v>0</v>
      </c>
      <c r="K397" s="72">
        <f t="shared" si="6"/>
        <v>0</v>
      </c>
    </row>
    <row r="398" spans="2:11">
      <c r="B398" s="76" t="s">
        <v>700</v>
      </c>
      <c r="C398" s="77" t="s">
        <v>701</v>
      </c>
      <c r="D398" s="78">
        <v>0</v>
      </c>
      <c r="E398" s="78">
        <v>0</v>
      </c>
      <c r="F398" s="80">
        <v>0</v>
      </c>
      <c r="G398" s="79">
        <v>0</v>
      </c>
      <c r="H398" s="79">
        <v>0</v>
      </c>
      <c r="I398" s="80">
        <v>0</v>
      </c>
      <c r="J398" s="79">
        <v>0</v>
      </c>
      <c r="K398" s="72">
        <f t="shared" si="6"/>
        <v>0</v>
      </c>
    </row>
    <row r="399" spans="2:11">
      <c r="B399" s="73">
        <v>3850</v>
      </c>
      <c r="C399" s="75" t="s">
        <v>702</v>
      </c>
      <c r="D399" s="71">
        <v>0</v>
      </c>
      <c r="E399" s="85">
        <v>0</v>
      </c>
      <c r="F399" s="85">
        <v>0</v>
      </c>
      <c r="G399" s="85">
        <v>0</v>
      </c>
      <c r="H399" s="85">
        <v>0</v>
      </c>
      <c r="I399" s="85">
        <v>0</v>
      </c>
      <c r="J399" s="85">
        <v>0</v>
      </c>
      <c r="K399" s="72">
        <f t="shared" si="6"/>
        <v>0</v>
      </c>
    </row>
    <row r="400" spans="2:11">
      <c r="B400" s="76" t="s">
        <v>703</v>
      </c>
      <c r="C400" s="77" t="s">
        <v>702</v>
      </c>
      <c r="D400" s="78">
        <v>0</v>
      </c>
      <c r="E400" s="78">
        <v>0</v>
      </c>
      <c r="F400" s="80">
        <v>0</v>
      </c>
      <c r="G400" s="79">
        <v>0</v>
      </c>
      <c r="H400" s="79">
        <v>0</v>
      </c>
      <c r="I400" s="80">
        <v>0</v>
      </c>
      <c r="J400" s="79">
        <v>0</v>
      </c>
      <c r="K400" s="72">
        <f t="shared" si="6"/>
        <v>0</v>
      </c>
    </row>
    <row r="401" spans="2:11">
      <c r="B401" s="73">
        <v>3900</v>
      </c>
      <c r="C401" s="84" t="s">
        <v>704</v>
      </c>
      <c r="D401" s="71">
        <v>0</v>
      </c>
      <c r="E401" s="85">
        <v>0</v>
      </c>
      <c r="F401" s="85">
        <v>0</v>
      </c>
      <c r="G401" s="85">
        <v>0</v>
      </c>
      <c r="H401" s="85">
        <v>0</v>
      </c>
      <c r="I401" s="85">
        <v>0</v>
      </c>
      <c r="J401" s="85">
        <v>0</v>
      </c>
      <c r="K401" s="72">
        <f t="shared" si="6"/>
        <v>0</v>
      </c>
    </row>
    <row r="402" spans="2:11">
      <c r="B402" s="73">
        <v>3910</v>
      </c>
      <c r="C402" s="75" t="s">
        <v>705</v>
      </c>
      <c r="D402" s="71">
        <v>0</v>
      </c>
      <c r="E402" s="85">
        <v>0</v>
      </c>
      <c r="F402" s="85">
        <v>0</v>
      </c>
      <c r="G402" s="85">
        <v>0</v>
      </c>
      <c r="H402" s="85">
        <v>0</v>
      </c>
      <c r="I402" s="85">
        <v>0</v>
      </c>
      <c r="J402" s="85">
        <v>0</v>
      </c>
      <c r="K402" s="72">
        <f t="shared" ref="K402:K466" si="7">F402-I402</f>
        <v>0</v>
      </c>
    </row>
    <row r="403" spans="2:11">
      <c r="B403" s="76" t="s">
        <v>706</v>
      </c>
      <c r="C403" s="77" t="s">
        <v>705</v>
      </c>
      <c r="D403" s="78">
        <v>0</v>
      </c>
      <c r="E403" s="78">
        <v>0</v>
      </c>
      <c r="F403" s="80">
        <v>0</v>
      </c>
      <c r="G403" s="79">
        <v>0</v>
      </c>
      <c r="H403" s="79">
        <v>0</v>
      </c>
      <c r="I403" s="80">
        <v>0</v>
      </c>
      <c r="J403" s="79">
        <v>0</v>
      </c>
      <c r="K403" s="72">
        <f t="shared" si="7"/>
        <v>0</v>
      </c>
    </row>
    <row r="404" spans="2:11">
      <c r="B404" s="73">
        <v>3920</v>
      </c>
      <c r="C404" s="75" t="s">
        <v>707</v>
      </c>
      <c r="D404" s="71">
        <v>0</v>
      </c>
      <c r="E404" s="71">
        <v>0</v>
      </c>
      <c r="F404" s="71">
        <v>0</v>
      </c>
      <c r="G404" s="71">
        <v>0</v>
      </c>
      <c r="H404" s="71">
        <v>0</v>
      </c>
      <c r="I404" s="71">
        <v>0</v>
      </c>
      <c r="J404" s="71">
        <v>0</v>
      </c>
      <c r="K404" s="72">
        <f t="shared" si="7"/>
        <v>0</v>
      </c>
    </row>
    <row r="405" spans="2:11">
      <c r="B405" s="76">
        <v>3921</v>
      </c>
      <c r="C405" s="77" t="s">
        <v>708</v>
      </c>
      <c r="D405" s="78">
        <v>0</v>
      </c>
      <c r="E405" s="78">
        <v>0</v>
      </c>
      <c r="F405" s="80">
        <v>0</v>
      </c>
      <c r="G405" s="79">
        <v>0</v>
      </c>
      <c r="H405" s="79">
        <v>0</v>
      </c>
      <c r="I405" s="80">
        <v>0</v>
      </c>
      <c r="J405" s="79">
        <v>0</v>
      </c>
      <c r="K405" s="72">
        <f t="shared" si="7"/>
        <v>0</v>
      </c>
    </row>
    <row r="406" spans="2:11">
      <c r="B406" s="76" t="s">
        <v>709</v>
      </c>
      <c r="C406" s="77" t="s">
        <v>710</v>
      </c>
      <c r="D406" s="78">
        <v>0</v>
      </c>
      <c r="E406" s="78">
        <v>0</v>
      </c>
      <c r="F406" s="80">
        <v>0</v>
      </c>
      <c r="G406" s="79">
        <v>0</v>
      </c>
      <c r="H406" s="79">
        <v>0</v>
      </c>
      <c r="I406" s="80">
        <v>0</v>
      </c>
      <c r="J406" s="79">
        <v>0</v>
      </c>
      <c r="K406" s="72">
        <f t="shared" si="7"/>
        <v>0</v>
      </c>
    </row>
    <row r="407" spans="2:11">
      <c r="B407" s="73">
        <v>3930</v>
      </c>
      <c r="C407" s="75" t="s">
        <v>711</v>
      </c>
      <c r="D407" s="71">
        <v>0</v>
      </c>
      <c r="E407" s="85">
        <v>0</v>
      </c>
      <c r="F407" s="85">
        <v>0</v>
      </c>
      <c r="G407" s="85">
        <v>0</v>
      </c>
      <c r="H407" s="85">
        <v>0</v>
      </c>
      <c r="I407" s="85">
        <v>0</v>
      </c>
      <c r="J407" s="85">
        <v>0</v>
      </c>
      <c r="K407" s="72">
        <f t="shared" si="7"/>
        <v>0</v>
      </c>
    </row>
    <row r="408" spans="2:11">
      <c r="B408" s="76">
        <v>3931</v>
      </c>
      <c r="C408" s="77" t="s">
        <v>711</v>
      </c>
      <c r="D408" s="78">
        <v>0</v>
      </c>
      <c r="E408" s="78">
        <v>0</v>
      </c>
      <c r="F408" s="80">
        <v>0</v>
      </c>
      <c r="G408" s="79">
        <v>0</v>
      </c>
      <c r="H408" s="79">
        <v>0</v>
      </c>
      <c r="I408" s="80">
        <v>0</v>
      </c>
      <c r="J408" s="79">
        <v>0</v>
      </c>
      <c r="K408" s="72">
        <f t="shared" si="7"/>
        <v>0</v>
      </c>
    </row>
    <row r="409" spans="2:11">
      <c r="B409" s="73">
        <v>3940</v>
      </c>
      <c r="C409" s="75" t="s">
        <v>712</v>
      </c>
      <c r="D409" s="71">
        <v>0</v>
      </c>
      <c r="E409" s="71">
        <v>0</v>
      </c>
      <c r="F409" s="71">
        <v>0</v>
      </c>
      <c r="G409" s="71">
        <v>0</v>
      </c>
      <c r="H409" s="71">
        <v>0</v>
      </c>
      <c r="I409" s="71">
        <v>0</v>
      </c>
      <c r="J409" s="71">
        <v>0</v>
      </c>
      <c r="K409" s="72">
        <f t="shared" si="7"/>
        <v>0</v>
      </c>
    </row>
    <row r="410" spans="2:11">
      <c r="B410" s="76" t="s">
        <v>713</v>
      </c>
      <c r="C410" s="77" t="s">
        <v>714</v>
      </c>
      <c r="D410" s="78">
        <v>0</v>
      </c>
      <c r="E410" s="78">
        <v>0</v>
      </c>
      <c r="F410" s="80">
        <v>0</v>
      </c>
      <c r="G410" s="79">
        <v>0</v>
      </c>
      <c r="H410" s="79">
        <v>0</v>
      </c>
      <c r="I410" s="80">
        <v>0</v>
      </c>
      <c r="J410" s="79">
        <v>0</v>
      </c>
      <c r="K410" s="72">
        <f t="shared" si="7"/>
        <v>0</v>
      </c>
    </row>
    <row r="411" spans="2:11" ht="23.25">
      <c r="B411" s="76">
        <v>3942</v>
      </c>
      <c r="C411" s="77" t="s">
        <v>715</v>
      </c>
      <c r="D411" s="78">
        <v>0</v>
      </c>
      <c r="E411" s="78">
        <v>0</v>
      </c>
      <c r="F411" s="80">
        <v>0</v>
      </c>
      <c r="G411" s="79">
        <v>0</v>
      </c>
      <c r="H411" s="79">
        <v>0</v>
      </c>
      <c r="I411" s="80">
        <v>0</v>
      </c>
      <c r="J411" s="79">
        <v>0</v>
      </c>
      <c r="K411" s="72">
        <f t="shared" si="7"/>
        <v>0</v>
      </c>
    </row>
    <row r="412" spans="2:11">
      <c r="B412" s="73">
        <v>3950</v>
      </c>
      <c r="C412" s="75" t="s">
        <v>716</v>
      </c>
      <c r="D412" s="71">
        <v>0</v>
      </c>
      <c r="E412" s="85">
        <v>0</v>
      </c>
      <c r="F412" s="85">
        <v>0</v>
      </c>
      <c r="G412" s="85">
        <v>0</v>
      </c>
      <c r="H412" s="85">
        <v>0</v>
      </c>
      <c r="I412" s="85">
        <v>0</v>
      </c>
      <c r="J412" s="85">
        <v>0</v>
      </c>
      <c r="K412" s="72">
        <f t="shared" si="7"/>
        <v>0</v>
      </c>
    </row>
    <row r="413" spans="2:11">
      <c r="B413" s="76" t="s">
        <v>717</v>
      </c>
      <c r="C413" s="77" t="s">
        <v>716</v>
      </c>
      <c r="D413" s="78">
        <v>0</v>
      </c>
      <c r="E413" s="78">
        <v>0</v>
      </c>
      <c r="F413" s="80">
        <v>0</v>
      </c>
      <c r="G413" s="79">
        <v>0</v>
      </c>
      <c r="H413" s="79">
        <v>0</v>
      </c>
      <c r="I413" s="80">
        <v>0</v>
      </c>
      <c r="J413" s="79">
        <v>0</v>
      </c>
      <c r="K413" s="72">
        <f t="shared" si="7"/>
        <v>0</v>
      </c>
    </row>
    <row r="414" spans="2:11">
      <c r="B414" s="73">
        <v>3960</v>
      </c>
      <c r="C414" s="75" t="s">
        <v>718</v>
      </c>
      <c r="D414" s="71">
        <v>0</v>
      </c>
      <c r="E414" s="85">
        <v>0</v>
      </c>
      <c r="F414" s="85">
        <v>0</v>
      </c>
      <c r="G414" s="85">
        <v>0</v>
      </c>
      <c r="H414" s="85">
        <v>0</v>
      </c>
      <c r="I414" s="85">
        <v>0</v>
      </c>
      <c r="J414" s="85">
        <v>0</v>
      </c>
      <c r="K414" s="72">
        <f t="shared" si="7"/>
        <v>0</v>
      </c>
    </row>
    <row r="415" spans="2:11">
      <c r="B415" s="76">
        <v>3961</v>
      </c>
      <c r="C415" s="77" t="s">
        <v>718</v>
      </c>
      <c r="D415" s="78">
        <v>0</v>
      </c>
      <c r="E415" s="78">
        <v>0</v>
      </c>
      <c r="F415" s="80">
        <v>0</v>
      </c>
      <c r="G415" s="79">
        <v>0</v>
      </c>
      <c r="H415" s="79">
        <v>0</v>
      </c>
      <c r="I415" s="80">
        <v>0</v>
      </c>
      <c r="J415" s="79">
        <v>0</v>
      </c>
      <c r="K415" s="72">
        <f t="shared" si="7"/>
        <v>0</v>
      </c>
    </row>
    <row r="416" spans="2:11">
      <c r="B416" s="73">
        <v>3970</v>
      </c>
      <c r="C416" s="75" t="s">
        <v>719</v>
      </c>
      <c r="D416" s="71">
        <v>0</v>
      </c>
      <c r="E416" s="85">
        <v>0</v>
      </c>
      <c r="F416" s="85">
        <v>0</v>
      </c>
      <c r="G416" s="85">
        <v>0</v>
      </c>
      <c r="H416" s="85">
        <v>0</v>
      </c>
      <c r="I416" s="85">
        <v>0</v>
      </c>
      <c r="J416" s="85">
        <v>0</v>
      </c>
      <c r="K416" s="72">
        <f t="shared" si="7"/>
        <v>0</v>
      </c>
    </row>
    <row r="417" spans="2:11">
      <c r="B417" s="76">
        <v>3971</v>
      </c>
      <c r="C417" s="77" t="s">
        <v>719</v>
      </c>
      <c r="D417" s="78">
        <v>0</v>
      </c>
      <c r="E417" s="78">
        <v>0</v>
      </c>
      <c r="F417" s="80">
        <v>0</v>
      </c>
      <c r="G417" s="79">
        <v>0</v>
      </c>
      <c r="H417" s="79">
        <v>0</v>
      </c>
      <c r="I417" s="80">
        <v>0</v>
      </c>
      <c r="J417" s="79">
        <v>0</v>
      </c>
      <c r="K417" s="72">
        <f t="shared" si="7"/>
        <v>0</v>
      </c>
    </row>
    <row r="418" spans="2:11" ht="23.25">
      <c r="B418" s="73">
        <v>3980</v>
      </c>
      <c r="C418" s="75" t="s">
        <v>720</v>
      </c>
      <c r="D418" s="71">
        <v>0</v>
      </c>
      <c r="E418" s="71">
        <v>0</v>
      </c>
      <c r="F418" s="71">
        <v>0</v>
      </c>
      <c r="G418" s="71">
        <v>0</v>
      </c>
      <c r="H418" s="71">
        <v>0</v>
      </c>
      <c r="I418" s="71">
        <v>0</v>
      </c>
      <c r="J418" s="71">
        <v>0</v>
      </c>
      <c r="K418" s="72">
        <f t="shared" si="7"/>
        <v>0</v>
      </c>
    </row>
    <row r="419" spans="2:11">
      <c r="B419" s="89">
        <v>3981</v>
      </c>
      <c r="C419" s="77" t="s">
        <v>721</v>
      </c>
      <c r="D419" s="78">
        <v>0</v>
      </c>
      <c r="E419" s="78">
        <v>0</v>
      </c>
      <c r="F419" s="80">
        <v>0</v>
      </c>
      <c r="G419" s="79">
        <v>0</v>
      </c>
      <c r="H419" s="79">
        <v>0</v>
      </c>
      <c r="I419" s="80">
        <v>0</v>
      </c>
      <c r="J419" s="79">
        <v>0</v>
      </c>
      <c r="K419" s="72">
        <f t="shared" si="7"/>
        <v>0</v>
      </c>
    </row>
    <row r="420" spans="2:11" ht="23.25">
      <c r="B420" s="89" t="s">
        <v>722</v>
      </c>
      <c r="C420" s="77" t="s">
        <v>723</v>
      </c>
      <c r="D420" s="78">
        <v>0</v>
      </c>
      <c r="E420" s="78">
        <v>0</v>
      </c>
      <c r="F420" s="80">
        <v>0</v>
      </c>
      <c r="G420" s="79">
        <v>0</v>
      </c>
      <c r="H420" s="79">
        <v>0</v>
      </c>
      <c r="I420" s="80">
        <v>0</v>
      </c>
      <c r="J420" s="79">
        <v>0</v>
      </c>
      <c r="K420" s="72">
        <f t="shared" si="7"/>
        <v>0</v>
      </c>
    </row>
    <row r="421" spans="2:11">
      <c r="B421" s="89" t="s">
        <v>724</v>
      </c>
      <c r="C421" s="77" t="s">
        <v>725</v>
      </c>
      <c r="D421" s="78">
        <v>0</v>
      </c>
      <c r="E421" s="78">
        <v>0</v>
      </c>
      <c r="F421" s="80">
        <v>0</v>
      </c>
      <c r="G421" s="79">
        <v>0</v>
      </c>
      <c r="H421" s="79">
        <v>0</v>
      </c>
      <c r="I421" s="80">
        <v>0</v>
      </c>
      <c r="J421" s="79">
        <v>0</v>
      </c>
      <c r="K421" s="72">
        <f t="shared" si="7"/>
        <v>0</v>
      </c>
    </row>
    <row r="422" spans="2:11">
      <c r="B422" s="73">
        <v>3990</v>
      </c>
      <c r="C422" s="75" t="s">
        <v>704</v>
      </c>
      <c r="D422" s="71">
        <v>0</v>
      </c>
      <c r="E422" s="71">
        <v>0</v>
      </c>
      <c r="F422" s="71">
        <v>0</v>
      </c>
      <c r="G422" s="71">
        <v>0</v>
      </c>
      <c r="H422" s="71">
        <v>0</v>
      </c>
      <c r="I422" s="71">
        <v>0</v>
      </c>
      <c r="J422" s="71">
        <v>0</v>
      </c>
      <c r="K422" s="72">
        <f t="shared" si="7"/>
        <v>0</v>
      </c>
    </row>
    <row r="423" spans="2:11">
      <c r="B423" s="76">
        <v>3991</v>
      </c>
      <c r="C423" s="77" t="s">
        <v>726</v>
      </c>
      <c r="D423" s="78">
        <v>0</v>
      </c>
      <c r="E423" s="78">
        <v>0</v>
      </c>
      <c r="F423" s="80">
        <v>0</v>
      </c>
      <c r="G423" s="78">
        <v>0</v>
      </c>
      <c r="H423" s="78">
        <v>0</v>
      </c>
      <c r="I423" s="80">
        <v>0</v>
      </c>
      <c r="J423" s="78">
        <v>0</v>
      </c>
      <c r="K423" s="72">
        <f t="shared" si="7"/>
        <v>0</v>
      </c>
    </row>
    <row r="424" spans="2:11">
      <c r="B424" s="76" t="s">
        <v>727</v>
      </c>
      <c r="C424" s="77" t="s">
        <v>728</v>
      </c>
      <c r="D424" s="78">
        <v>0</v>
      </c>
      <c r="E424" s="78">
        <v>0</v>
      </c>
      <c r="F424" s="80">
        <v>0</v>
      </c>
      <c r="G424" s="78">
        <v>0</v>
      </c>
      <c r="H424" s="78">
        <v>0</v>
      </c>
      <c r="I424" s="80">
        <v>0</v>
      </c>
      <c r="J424" s="78">
        <v>0</v>
      </c>
      <c r="K424" s="72">
        <f t="shared" si="7"/>
        <v>0</v>
      </c>
    </row>
    <row r="425" spans="2:11">
      <c r="B425" s="76" t="s">
        <v>729</v>
      </c>
      <c r="C425" s="77" t="s">
        <v>730</v>
      </c>
      <c r="D425" s="78">
        <v>0</v>
      </c>
      <c r="E425" s="78">
        <v>0</v>
      </c>
      <c r="F425" s="80">
        <v>0</v>
      </c>
      <c r="G425" s="78">
        <v>0</v>
      </c>
      <c r="H425" s="78">
        <v>0</v>
      </c>
      <c r="I425" s="80">
        <v>0</v>
      </c>
      <c r="J425" s="78">
        <v>0</v>
      </c>
      <c r="K425" s="72">
        <f t="shared" si="7"/>
        <v>0</v>
      </c>
    </row>
    <row r="426" spans="2:11">
      <c r="B426" s="76">
        <v>3994</v>
      </c>
      <c r="C426" s="77" t="s">
        <v>731</v>
      </c>
      <c r="D426" s="78">
        <v>0</v>
      </c>
      <c r="E426" s="78">
        <v>0</v>
      </c>
      <c r="F426" s="80">
        <v>0</v>
      </c>
      <c r="G426" s="78">
        <v>0</v>
      </c>
      <c r="H426" s="78">
        <v>0</v>
      </c>
      <c r="I426" s="80">
        <v>0</v>
      </c>
      <c r="J426" s="78">
        <v>0</v>
      </c>
      <c r="K426" s="72">
        <f t="shared" si="7"/>
        <v>0</v>
      </c>
    </row>
    <row r="427" spans="2:11">
      <c r="B427" s="76">
        <v>3995</v>
      </c>
      <c r="C427" s="77" t="s">
        <v>732</v>
      </c>
      <c r="D427" s="78">
        <v>0</v>
      </c>
      <c r="E427" s="78">
        <v>0</v>
      </c>
      <c r="F427" s="80">
        <v>0</v>
      </c>
      <c r="G427" s="78">
        <v>0</v>
      </c>
      <c r="H427" s="78">
        <v>0</v>
      </c>
      <c r="I427" s="80">
        <v>0</v>
      </c>
      <c r="J427" s="78">
        <v>0</v>
      </c>
      <c r="K427" s="72">
        <f t="shared" si="7"/>
        <v>0</v>
      </c>
    </row>
    <row r="428" spans="2:11">
      <c r="B428" s="76" t="s">
        <v>733</v>
      </c>
      <c r="C428" s="77" t="s">
        <v>734</v>
      </c>
      <c r="D428" s="78">
        <v>0</v>
      </c>
      <c r="E428" s="78">
        <v>0</v>
      </c>
      <c r="F428" s="80">
        <v>0</v>
      </c>
      <c r="G428" s="78">
        <v>0</v>
      </c>
      <c r="H428" s="78">
        <v>0</v>
      </c>
      <c r="I428" s="80">
        <v>0</v>
      </c>
      <c r="J428" s="78">
        <v>0</v>
      </c>
      <c r="K428" s="72">
        <f t="shared" si="7"/>
        <v>0</v>
      </c>
    </row>
    <row r="429" spans="2:11">
      <c r="B429" s="76" t="s">
        <v>735</v>
      </c>
      <c r="C429" s="77" t="s">
        <v>736</v>
      </c>
      <c r="D429" s="78">
        <v>0</v>
      </c>
      <c r="E429" s="78">
        <v>0</v>
      </c>
      <c r="F429" s="80">
        <v>0</v>
      </c>
      <c r="G429" s="78">
        <v>0</v>
      </c>
      <c r="H429" s="78">
        <v>0</v>
      </c>
      <c r="I429" s="80">
        <v>0</v>
      </c>
      <c r="J429" s="78">
        <v>0</v>
      </c>
      <c r="K429" s="72">
        <f t="shared" si="7"/>
        <v>0</v>
      </c>
    </row>
    <row r="430" spans="2:11">
      <c r="B430" s="73" t="s">
        <v>381</v>
      </c>
      <c r="C430" s="86"/>
      <c r="D430" s="71">
        <f>D401+D389+D366+D350+D329+D310+D289+D270+D247</f>
        <v>963192</v>
      </c>
      <c r="E430" s="85">
        <f t="shared" ref="E430:J430" si="8">E401+E389+E366+E350+E329+E310+E289+E270+E247</f>
        <v>-238943.82999999996</v>
      </c>
      <c r="F430" s="85">
        <f t="shared" si="8"/>
        <v>724248.16999999993</v>
      </c>
      <c r="G430" s="85">
        <f t="shared" si="8"/>
        <v>0</v>
      </c>
      <c r="H430" s="85">
        <f t="shared" si="8"/>
        <v>0</v>
      </c>
      <c r="I430" s="85">
        <f t="shared" si="8"/>
        <v>656164.68999999994</v>
      </c>
      <c r="J430" s="85">
        <f t="shared" si="8"/>
        <v>656164.68999999994</v>
      </c>
      <c r="K430" s="72">
        <f t="shared" si="7"/>
        <v>68083.479999999981</v>
      </c>
    </row>
    <row r="431" spans="2:11">
      <c r="B431" s="73" t="s">
        <v>737</v>
      </c>
      <c r="C431" s="84" t="s">
        <v>738</v>
      </c>
      <c r="D431" s="71">
        <v>213200</v>
      </c>
      <c r="E431" s="71">
        <v>317894.32</v>
      </c>
      <c r="F431" s="71">
        <v>531094.31999999995</v>
      </c>
      <c r="G431" s="71">
        <v>0</v>
      </c>
      <c r="H431" s="71">
        <v>0</v>
      </c>
      <c r="I431" s="71">
        <v>519078.47</v>
      </c>
      <c r="J431" s="71">
        <v>519078.47</v>
      </c>
      <c r="K431" s="72">
        <f t="shared" si="7"/>
        <v>12015.849999999977</v>
      </c>
    </row>
    <row r="432" spans="2:11">
      <c r="B432" s="73">
        <v>4100</v>
      </c>
      <c r="C432" s="84" t="s">
        <v>739</v>
      </c>
      <c r="D432" s="71">
        <v>0</v>
      </c>
      <c r="E432" s="85">
        <v>0</v>
      </c>
      <c r="F432" s="85">
        <v>0</v>
      </c>
      <c r="G432" s="85">
        <v>0</v>
      </c>
      <c r="H432" s="85">
        <v>0</v>
      </c>
      <c r="I432" s="85">
        <v>0</v>
      </c>
      <c r="J432" s="85">
        <v>0</v>
      </c>
      <c r="K432" s="72">
        <f t="shared" si="7"/>
        <v>0</v>
      </c>
    </row>
    <row r="433" spans="2:11">
      <c r="B433" s="73">
        <v>4110</v>
      </c>
      <c r="C433" s="87" t="s">
        <v>740</v>
      </c>
      <c r="D433" s="71">
        <v>0</v>
      </c>
      <c r="E433" s="85">
        <v>0</v>
      </c>
      <c r="F433" s="85">
        <v>0</v>
      </c>
      <c r="G433" s="85">
        <v>0</v>
      </c>
      <c r="H433" s="85">
        <v>0</v>
      </c>
      <c r="I433" s="85">
        <v>0</v>
      </c>
      <c r="J433" s="85">
        <v>0</v>
      </c>
      <c r="K433" s="72">
        <f t="shared" si="7"/>
        <v>0</v>
      </c>
    </row>
    <row r="434" spans="2:11">
      <c r="B434" s="76">
        <v>4111</v>
      </c>
      <c r="C434" s="90" t="s">
        <v>740</v>
      </c>
      <c r="D434" s="78">
        <v>0</v>
      </c>
      <c r="E434" s="78">
        <v>0</v>
      </c>
      <c r="F434" s="80">
        <v>0</v>
      </c>
      <c r="G434" s="78">
        <v>0</v>
      </c>
      <c r="H434" s="78">
        <v>0</v>
      </c>
      <c r="I434" s="80">
        <v>0</v>
      </c>
      <c r="J434" s="79">
        <v>0</v>
      </c>
      <c r="K434" s="72">
        <f t="shared" si="7"/>
        <v>0</v>
      </c>
    </row>
    <row r="435" spans="2:11">
      <c r="B435" s="73">
        <v>4120</v>
      </c>
      <c r="C435" s="87" t="s">
        <v>741</v>
      </c>
      <c r="D435" s="71">
        <v>0</v>
      </c>
      <c r="E435" s="85">
        <v>0</v>
      </c>
      <c r="F435" s="85">
        <v>0</v>
      </c>
      <c r="G435" s="85">
        <v>0</v>
      </c>
      <c r="H435" s="85">
        <v>0</v>
      </c>
      <c r="I435" s="85">
        <v>0</v>
      </c>
      <c r="J435" s="85">
        <v>0</v>
      </c>
      <c r="K435" s="72">
        <f t="shared" si="7"/>
        <v>0</v>
      </c>
    </row>
    <row r="436" spans="2:11">
      <c r="B436" s="76">
        <v>4121</v>
      </c>
      <c r="C436" s="90" t="s">
        <v>742</v>
      </c>
      <c r="D436" s="78">
        <v>0</v>
      </c>
      <c r="E436" s="78">
        <v>0</v>
      </c>
      <c r="F436" s="80">
        <v>0</v>
      </c>
      <c r="G436" s="78">
        <v>0</v>
      </c>
      <c r="H436" s="78">
        <v>0</v>
      </c>
      <c r="I436" s="80">
        <v>0</v>
      </c>
      <c r="J436" s="79">
        <v>0</v>
      </c>
      <c r="K436" s="72">
        <f t="shared" si="7"/>
        <v>0</v>
      </c>
    </row>
    <row r="437" spans="2:11">
      <c r="B437" s="73">
        <v>4130</v>
      </c>
      <c r="C437" s="87" t="s">
        <v>743</v>
      </c>
      <c r="D437" s="85">
        <v>0</v>
      </c>
      <c r="E437" s="85">
        <v>0</v>
      </c>
      <c r="F437" s="85">
        <v>0</v>
      </c>
      <c r="G437" s="85">
        <v>0</v>
      </c>
      <c r="H437" s="85">
        <v>0</v>
      </c>
      <c r="I437" s="85">
        <v>0</v>
      </c>
      <c r="J437" s="85">
        <v>0</v>
      </c>
      <c r="K437" s="72">
        <f t="shared" si="7"/>
        <v>0</v>
      </c>
    </row>
    <row r="438" spans="2:11">
      <c r="B438" s="76">
        <v>4131</v>
      </c>
      <c r="C438" s="90" t="s">
        <v>744</v>
      </c>
      <c r="D438" s="78">
        <v>0</v>
      </c>
      <c r="E438" s="78">
        <v>0</v>
      </c>
      <c r="F438" s="80">
        <v>0</v>
      </c>
      <c r="G438" s="78">
        <v>0</v>
      </c>
      <c r="H438" s="78">
        <v>0</v>
      </c>
      <c r="I438" s="80">
        <v>0</v>
      </c>
      <c r="J438" s="79">
        <v>0</v>
      </c>
      <c r="K438" s="72">
        <f t="shared" si="7"/>
        <v>0</v>
      </c>
    </row>
    <row r="439" spans="2:11">
      <c r="B439" s="73">
        <v>4140</v>
      </c>
      <c r="C439" s="87" t="s">
        <v>745</v>
      </c>
      <c r="D439" s="71">
        <v>0</v>
      </c>
      <c r="E439" s="85">
        <v>0</v>
      </c>
      <c r="F439" s="85">
        <v>0</v>
      </c>
      <c r="G439" s="85">
        <v>0</v>
      </c>
      <c r="H439" s="85">
        <v>0</v>
      </c>
      <c r="I439" s="85">
        <v>0</v>
      </c>
      <c r="J439" s="85">
        <v>0</v>
      </c>
      <c r="K439" s="72">
        <f t="shared" si="7"/>
        <v>0</v>
      </c>
    </row>
    <row r="440" spans="2:11">
      <c r="B440" s="76" t="s">
        <v>746</v>
      </c>
      <c r="C440" s="77" t="s">
        <v>747</v>
      </c>
      <c r="D440" s="78">
        <v>0</v>
      </c>
      <c r="E440" s="78">
        <v>0</v>
      </c>
      <c r="F440" s="80">
        <v>0</v>
      </c>
      <c r="G440" s="78">
        <v>0</v>
      </c>
      <c r="H440" s="78">
        <v>0</v>
      </c>
      <c r="I440" s="80">
        <v>0</v>
      </c>
      <c r="J440" s="79">
        <v>0</v>
      </c>
      <c r="K440" s="72">
        <f t="shared" si="7"/>
        <v>0</v>
      </c>
    </row>
    <row r="441" spans="2:11" ht="23.25">
      <c r="B441" s="73">
        <v>4150</v>
      </c>
      <c r="C441" s="75" t="s">
        <v>748</v>
      </c>
      <c r="D441" s="71">
        <v>0</v>
      </c>
      <c r="E441" s="85">
        <v>0</v>
      </c>
      <c r="F441" s="85">
        <v>0</v>
      </c>
      <c r="G441" s="85">
        <v>0</v>
      </c>
      <c r="H441" s="85">
        <v>0</v>
      </c>
      <c r="I441" s="85">
        <v>0</v>
      </c>
      <c r="J441" s="85">
        <v>0</v>
      </c>
      <c r="K441" s="72">
        <f t="shared" si="7"/>
        <v>0</v>
      </c>
    </row>
    <row r="442" spans="2:11" ht="23.25">
      <c r="B442" s="76">
        <v>4151</v>
      </c>
      <c r="C442" s="77" t="s">
        <v>748</v>
      </c>
      <c r="D442" s="78">
        <v>0</v>
      </c>
      <c r="E442" s="78">
        <v>0</v>
      </c>
      <c r="F442" s="80">
        <v>0</v>
      </c>
      <c r="G442" s="78">
        <v>0</v>
      </c>
      <c r="H442" s="78">
        <v>0</v>
      </c>
      <c r="I442" s="80">
        <v>0</v>
      </c>
      <c r="J442" s="79">
        <v>0</v>
      </c>
      <c r="K442" s="72">
        <f t="shared" si="7"/>
        <v>0</v>
      </c>
    </row>
    <row r="443" spans="2:11" ht="23.25">
      <c r="B443" s="73">
        <v>4160</v>
      </c>
      <c r="C443" s="75" t="s">
        <v>749</v>
      </c>
      <c r="D443" s="71">
        <v>0</v>
      </c>
      <c r="E443" s="85">
        <v>0</v>
      </c>
      <c r="F443" s="85">
        <v>0</v>
      </c>
      <c r="G443" s="85">
        <v>0</v>
      </c>
      <c r="H443" s="85">
        <v>0</v>
      </c>
      <c r="I443" s="85">
        <v>0</v>
      </c>
      <c r="J443" s="85">
        <v>0</v>
      </c>
      <c r="K443" s="72">
        <f t="shared" si="7"/>
        <v>0</v>
      </c>
    </row>
    <row r="444" spans="2:11" ht="23.25">
      <c r="B444" s="76">
        <v>4161</v>
      </c>
      <c r="C444" s="77" t="s">
        <v>749</v>
      </c>
      <c r="D444" s="78">
        <v>0</v>
      </c>
      <c r="E444" s="78">
        <v>0</v>
      </c>
      <c r="F444" s="80">
        <v>0</v>
      </c>
      <c r="G444" s="78">
        <v>0</v>
      </c>
      <c r="H444" s="78">
        <v>0</v>
      </c>
      <c r="I444" s="80">
        <v>0</v>
      </c>
      <c r="J444" s="79">
        <v>0</v>
      </c>
      <c r="K444" s="72">
        <f t="shared" si="7"/>
        <v>0</v>
      </c>
    </row>
    <row r="445" spans="2:11" ht="23.25">
      <c r="B445" s="73">
        <v>4170</v>
      </c>
      <c r="C445" s="75" t="s">
        <v>750</v>
      </c>
      <c r="D445" s="71">
        <v>0</v>
      </c>
      <c r="E445" s="85">
        <v>0</v>
      </c>
      <c r="F445" s="85">
        <v>0</v>
      </c>
      <c r="G445" s="85">
        <v>0</v>
      </c>
      <c r="H445" s="85">
        <v>0</v>
      </c>
      <c r="I445" s="85">
        <v>0</v>
      </c>
      <c r="J445" s="85">
        <v>0</v>
      </c>
      <c r="K445" s="72">
        <f t="shared" si="7"/>
        <v>0</v>
      </c>
    </row>
    <row r="446" spans="2:11" ht="23.25">
      <c r="B446" s="76">
        <v>4171</v>
      </c>
      <c r="C446" s="77" t="s">
        <v>750</v>
      </c>
      <c r="D446" s="78">
        <v>0</v>
      </c>
      <c r="E446" s="78">
        <v>0</v>
      </c>
      <c r="F446" s="80">
        <v>0</v>
      </c>
      <c r="G446" s="78">
        <v>0</v>
      </c>
      <c r="H446" s="78">
        <v>0</v>
      </c>
      <c r="I446" s="80">
        <v>0</v>
      </c>
      <c r="J446" s="79">
        <v>0</v>
      </c>
      <c r="K446" s="72">
        <f t="shared" si="7"/>
        <v>0</v>
      </c>
    </row>
    <row r="447" spans="2:11" ht="23.25">
      <c r="B447" s="73">
        <v>4180</v>
      </c>
      <c r="C447" s="75" t="s">
        <v>751</v>
      </c>
      <c r="D447" s="71">
        <v>0</v>
      </c>
      <c r="E447" s="85">
        <v>0</v>
      </c>
      <c r="F447" s="85">
        <v>0</v>
      </c>
      <c r="G447" s="85">
        <v>0</v>
      </c>
      <c r="H447" s="85">
        <v>0</v>
      </c>
      <c r="I447" s="85">
        <v>0</v>
      </c>
      <c r="J447" s="85">
        <v>0</v>
      </c>
      <c r="K447" s="72">
        <f t="shared" si="7"/>
        <v>0</v>
      </c>
    </row>
    <row r="448" spans="2:11" ht="23.25">
      <c r="B448" s="76">
        <v>4181</v>
      </c>
      <c r="C448" s="77" t="s">
        <v>751</v>
      </c>
      <c r="D448" s="78">
        <v>0</v>
      </c>
      <c r="E448" s="78">
        <v>0</v>
      </c>
      <c r="F448" s="80">
        <v>0</v>
      </c>
      <c r="G448" s="78">
        <v>0</v>
      </c>
      <c r="H448" s="78">
        <v>0</v>
      </c>
      <c r="I448" s="80">
        <v>0</v>
      </c>
      <c r="J448" s="79">
        <v>0</v>
      </c>
      <c r="K448" s="72">
        <f t="shared" si="7"/>
        <v>0</v>
      </c>
    </row>
    <row r="449" spans="2:11" ht="23.25">
      <c r="B449" s="73">
        <v>4190</v>
      </c>
      <c r="C449" s="75" t="s">
        <v>752</v>
      </c>
      <c r="D449" s="71">
        <v>0</v>
      </c>
      <c r="E449" s="85">
        <v>0</v>
      </c>
      <c r="F449" s="85">
        <v>0</v>
      </c>
      <c r="G449" s="85">
        <v>0</v>
      </c>
      <c r="H449" s="85">
        <v>0</v>
      </c>
      <c r="I449" s="85">
        <v>0</v>
      </c>
      <c r="J449" s="85">
        <v>0</v>
      </c>
      <c r="K449" s="72">
        <f t="shared" si="7"/>
        <v>0</v>
      </c>
    </row>
    <row r="450" spans="2:11" ht="23.25">
      <c r="B450" s="76">
        <v>4191</v>
      </c>
      <c r="C450" s="77" t="s">
        <v>752</v>
      </c>
      <c r="D450" s="78">
        <v>0</v>
      </c>
      <c r="E450" s="78">
        <v>0</v>
      </c>
      <c r="F450" s="80">
        <v>0</v>
      </c>
      <c r="G450" s="78">
        <v>0</v>
      </c>
      <c r="H450" s="78">
        <v>0</v>
      </c>
      <c r="I450" s="80">
        <v>0</v>
      </c>
      <c r="J450" s="79">
        <v>0</v>
      </c>
      <c r="K450" s="72">
        <f t="shared" si="7"/>
        <v>0</v>
      </c>
    </row>
    <row r="451" spans="2:11">
      <c r="B451" s="73">
        <v>4200</v>
      </c>
      <c r="C451" s="84" t="s">
        <v>753</v>
      </c>
      <c r="D451" s="71">
        <v>0</v>
      </c>
      <c r="E451" s="85">
        <v>0</v>
      </c>
      <c r="F451" s="85">
        <v>0</v>
      </c>
      <c r="G451" s="85">
        <v>0</v>
      </c>
      <c r="H451" s="85">
        <v>0</v>
      </c>
      <c r="I451" s="85">
        <v>0</v>
      </c>
      <c r="J451" s="85">
        <v>0</v>
      </c>
      <c r="K451" s="72">
        <f t="shared" si="7"/>
        <v>0</v>
      </c>
    </row>
    <row r="452" spans="2:11" ht="23.25">
      <c r="B452" s="73">
        <v>4210</v>
      </c>
      <c r="C452" s="75" t="s">
        <v>754</v>
      </c>
      <c r="D452" s="71">
        <v>0</v>
      </c>
      <c r="E452" s="85">
        <v>0</v>
      </c>
      <c r="F452" s="85">
        <v>0</v>
      </c>
      <c r="G452" s="85">
        <v>0</v>
      </c>
      <c r="H452" s="85">
        <v>0</v>
      </c>
      <c r="I452" s="85">
        <v>0</v>
      </c>
      <c r="J452" s="85">
        <v>0</v>
      </c>
      <c r="K452" s="72">
        <f t="shared" si="7"/>
        <v>0</v>
      </c>
    </row>
    <row r="453" spans="2:11" ht="23.25">
      <c r="B453" s="76">
        <v>4211</v>
      </c>
      <c r="C453" s="77" t="s">
        <v>754</v>
      </c>
      <c r="D453" s="78">
        <v>0</v>
      </c>
      <c r="E453" s="78">
        <v>0</v>
      </c>
      <c r="F453" s="80">
        <v>0</v>
      </c>
      <c r="G453" s="78">
        <v>0</v>
      </c>
      <c r="H453" s="78">
        <v>0</v>
      </c>
      <c r="I453" s="80">
        <v>0</v>
      </c>
      <c r="J453" s="79">
        <v>0</v>
      </c>
      <c r="K453" s="72">
        <f t="shared" si="7"/>
        <v>0</v>
      </c>
    </row>
    <row r="454" spans="2:11" ht="23.25">
      <c r="B454" s="73">
        <v>4220</v>
      </c>
      <c r="C454" s="75" t="s">
        <v>755</v>
      </c>
      <c r="D454" s="71">
        <v>0</v>
      </c>
      <c r="E454" s="85">
        <v>0</v>
      </c>
      <c r="F454" s="85">
        <v>0</v>
      </c>
      <c r="G454" s="85">
        <v>0</v>
      </c>
      <c r="H454" s="85">
        <v>0</v>
      </c>
      <c r="I454" s="85">
        <v>0</v>
      </c>
      <c r="J454" s="85">
        <v>0</v>
      </c>
      <c r="K454" s="72">
        <f t="shared" si="7"/>
        <v>0</v>
      </c>
    </row>
    <row r="455" spans="2:11" ht="23.25">
      <c r="B455" s="76">
        <v>4221</v>
      </c>
      <c r="C455" s="77" t="s">
        <v>755</v>
      </c>
      <c r="D455" s="78">
        <v>0</v>
      </c>
      <c r="E455" s="78">
        <v>0</v>
      </c>
      <c r="F455" s="80">
        <v>0</v>
      </c>
      <c r="G455" s="78">
        <v>0</v>
      </c>
      <c r="H455" s="78">
        <v>0</v>
      </c>
      <c r="I455" s="80">
        <v>0</v>
      </c>
      <c r="J455" s="79">
        <v>0</v>
      </c>
      <c r="K455" s="72">
        <f t="shared" si="7"/>
        <v>0</v>
      </c>
    </row>
    <row r="456" spans="2:11" ht="23.25">
      <c r="B456" s="73">
        <v>4230</v>
      </c>
      <c r="C456" s="75" t="s">
        <v>756</v>
      </c>
      <c r="D456" s="71">
        <v>0</v>
      </c>
      <c r="E456" s="71">
        <v>0</v>
      </c>
      <c r="F456" s="85">
        <v>0</v>
      </c>
      <c r="G456" s="85">
        <v>0</v>
      </c>
      <c r="H456" s="85">
        <v>0</v>
      </c>
      <c r="I456" s="85">
        <v>0</v>
      </c>
      <c r="J456" s="85">
        <v>0</v>
      </c>
      <c r="K456" s="72">
        <f t="shared" si="7"/>
        <v>0</v>
      </c>
    </row>
    <row r="457" spans="2:11" ht="23.25">
      <c r="B457" s="76">
        <v>4231</v>
      </c>
      <c r="C457" s="77" t="s">
        <v>756</v>
      </c>
      <c r="D457" s="78">
        <v>0</v>
      </c>
      <c r="E457" s="78">
        <v>0</v>
      </c>
      <c r="F457" s="80">
        <v>0</v>
      </c>
      <c r="G457" s="78">
        <v>0</v>
      </c>
      <c r="H457" s="78">
        <v>0</v>
      </c>
      <c r="I457" s="80">
        <v>0</v>
      </c>
      <c r="J457" s="79">
        <v>0</v>
      </c>
      <c r="K457" s="72">
        <f t="shared" si="7"/>
        <v>0</v>
      </c>
    </row>
    <row r="458" spans="2:11" ht="23.25">
      <c r="B458" s="73">
        <v>4240</v>
      </c>
      <c r="C458" s="75" t="s">
        <v>757</v>
      </c>
      <c r="D458" s="71">
        <v>0</v>
      </c>
      <c r="E458" s="85">
        <v>0</v>
      </c>
      <c r="F458" s="85">
        <v>0</v>
      </c>
      <c r="G458" s="85">
        <v>0</v>
      </c>
      <c r="H458" s="85">
        <v>0</v>
      </c>
      <c r="I458" s="85">
        <v>0</v>
      </c>
      <c r="J458" s="85">
        <v>0</v>
      </c>
      <c r="K458" s="72">
        <f t="shared" si="7"/>
        <v>0</v>
      </c>
    </row>
    <row r="459" spans="2:11">
      <c r="B459" s="76">
        <v>4241</v>
      </c>
      <c r="C459" s="77" t="s">
        <v>758</v>
      </c>
      <c r="D459" s="78">
        <v>0</v>
      </c>
      <c r="E459" s="78">
        <v>0</v>
      </c>
      <c r="F459" s="80">
        <v>0</v>
      </c>
      <c r="G459" s="78">
        <v>0</v>
      </c>
      <c r="H459" s="78">
        <v>0</v>
      </c>
      <c r="I459" s="80">
        <v>0</v>
      </c>
      <c r="J459" s="79">
        <v>0</v>
      </c>
      <c r="K459" s="72">
        <f t="shared" si="7"/>
        <v>0</v>
      </c>
    </row>
    <row r="460" spans="2:11">
      <c r="B460" s="76">
        <v>4242</v>
      </c>
      <c r="C460" s="77" t="s">
        <v>759</v>
      </c>
      <c r="D460" s="78">
        <v>0</v>
      </c>
      <c r="E460" s="78">
        <v>0</v>
      </c>
      <c r="F460" s="80">
        <v>0</v>
      </c>
      <c r="G460" s="78">
        <v>0</v>
      </c>
      <c r="H460" s="78">
        <v>0</v>
      </c>
      <c r="I460" s="80">
        <v>0</v>
      </c>
      <c r="J460" s="79">
        <v>0</v>
      </c>
      <c r="K460" s="72">
        <f t="shared" si="7"/>
        <v>0</v>
      </c>
    </row>
    <row r="461" spans="2:11" ht="23.25">
      <c r="B461" s="73">
        <v>4250</v>
      </c>
      <c r="C461" s="75" t="s">
        <v>760</v>
      </c>
      <c r="D461" s="71">
        <v>0</v>
      </c>
      <c r="E461" s="85">
        <v>0</v>
      </c>
      <c r="F461" s="85">
        <v>0</v>
      </c>
      <c r="G461" s="85">
        <v>0</v>
      </c>
      <c r="H461" s="85">
        <v>0</v>
      </c>
      <c r="I461" s="85">
        <v>0</v>
      </c>
      <c r="J461" s="85">
        <v>0</v>
      </c>
      <c r="K461" s="72">
        <f t="shared" si="7"/>
        <v>0</v>
      </c>
    </row>
    <row r="462" spans="2:11" ht="23.25">
      <c r="B462" s="76">
        <v>4251</v>
      </c>
      <c r="C462" s="77" t="s">
        <v>760</v>
      </c>
      <c r="D462" s="78">
        <v>0</v>
      </c>
      <c r="E462" s="78">
        <v>0</v>
      </c>
      <c r="F462" s="80">
        <v>0</v>
      </c>
      <c r="G462" s="78">
        <v>0</v>
      </c>
      <c r="H462" s="78">
        <v>0</v>
      </c>
      <c r="I462" s="80">
        <v>0</v>
      </c>
      <c r="J462" s="79">
        <v>0</v>
      </c>
      <c r="K462" s="72">
        <f t="shared" si="7"/>
        <v>0</v>
      </c>
    </row>
    <row r="463" spans="2:11">
      <c r="B463" s="73">
        <v>4300</v>
      </c>
      <c r="C463" s="84" t="s">
        <v>212</v>
      </c>
      <c r="D463" s="71">
        <v>0</v>
      </c>
      <c r="E463" s="85">
        <v>0</v>
      </c>
      <c r="F463" s="85">
        <v>0</v>
      </c>
      <c r="G463" s="85">
        <v>0</v>
      </c>
      <c r="H463" s="85">
        <v>0</v>
      </c>
      <c r="I463" s="85">
        <v>0</v>
      </c>
      <c r="J463" s="85">
        <v>0</v>
      </c>
      <c r="K463" s="72">
        <f t="shared" si="7"/>
        <v>0</v>
      </c>
    </row>
    <row r="464" spans="2:11">
      <c r="B464" s="73">
        <v>4310</v>
      </c>
      <c r="C464" s="75" t="s">
        <v>761</v>
      </c>
      <c r="D464" s="71">
        <v>0</v>
      </c>
      <c r="E464" s="85">
        <v>0</v>
      </c>
      <c r="F464" s="85">
        <v>0</v>
      </c>
      <c r="G464" s="85">
        <v>0</v>
      </c>
      <c r="H464" s="85">
        <v>0</v>
      </c>
      <c r="I464" s="85">
        <v>0</v>
      </c>
      <c r="J464" s="85">
        <v>0</v>
      </c>
      <c r="K464" s="72">
        <f t="shared" si="7"/>
        <v>0</v>
      </c>
    </row>
    <row r="465" spans="2:11">
      <c r="B465" s="76">
        <v>4311</v>
      </c>
      <c r="C465" s="77" t="s">
        <v>761</v>
      </c>
      <c r="D465" s="78">
        <v>0</v>
      </c>
      <c r="E465" s="78">
        <v>0</v>
      </c>
      <c r="F465" s="80">
        <v>0</v>
      </c>
      <c r="G465" s="78">
        <v>0</v>
      </c>
      <c r="H465" s="78">
        <v>0</v>
      </c>
      <c r="I465" s="80">
        <v>0</v>
      </c>
      <c r="J465" s="79">
        <v>0</v>
      </c>
      <c r="K465" s="72">
        <f t="shared" si="7"/>
        <v>0</v>
      </c>
    </row>
    <row r="466" spans="2:11">
      <c r="B466" s="73">
        <v>4320</v>
      </c>
      <c r="C466" s="75" t="s">
        <v>762</v>
      </c>
      <c r="D466" s="71">
        <v>0</v>
      </c>
      <c r="E466" s="85">
        <v>0</v>
      </c>
      <c r="F466" s="85">
        <v>0</v>
      </c>
      <c r="G466" s="85">
        <v>0</v>
      </c>
      <c r="H466" s="85">
        <v>0</v>
      </c>
      <c r="I466" s="85">
        <v>0</v>
      </c>
      <c r="J466" s="85">
        <v>0</v>
      </c>
      <c r="K466" s="72">
        <f t="shared" si="7"/>
        <v>0</v>
      </c>
    </row>
    <row r="467" spans="2:11">
      <c r="B467" s="76">
        <v>4321</v>
      </c>
      <c r="C467" s="77" t="s">
        <v>762</v>
      </c>
      <c r="D467" s="78">
        <v>0</v>
      </c>
      <c r="E467" s="78">
        <v>0</v>
      </c>
      <c r="F467" s="80">
        <v>0</v>
      </c>
      <c r="G467" s="78">
        <v>0</v>
      </c>
      <c r="H467" s="78">
        <v>0</v>
      </c>
      <c r="I467" s="80">
        <v>0</v>
      </c>
      <c r="J467" s="79">
        <v>0</v>
      </c>
      <c r="K467" s="72">
        <f t="shared" ref="K467:K530" si="9">F467-I467</f>
        <v>0</v>
      </c>
    </row>
    <row r="468" spans="2:11">
      <c r="B468" s="73">
        <v>4330</v>
      </c>
      <c r="C468" s="75" t="s">
        <v>763</v>
      </c>
      <c r="D468" s="71">
        <v>0</v>
      </c>
      <c r="E468" s="85">
        <v>0</v>
      </c>
      <c r="F468" s="85">
        <v>0</v>
      </c>
      <c r="G468" s="85">
        <v>0</v>
      </c>
      <c r="H468" s="85">
        <v>0</v>
      </c>
      <c r="I468" s="85">
        <v>0</v>
      </c>
      <c r="J468" s="85">
        <v>0</v>
      </c>
      <c r="K468" s="72">
        <f t="shared" si="9"/>
        <v>0</v>
      </c>
    </row>
    <row r="469" spans="2:11">
      <c r="B469" s="76">
        <v>4331</v>
      </c>
      <c r="C469" s="77" t="s">
        <v>763</v>
      </c>
      <c r="D469" s="78">
        <v>0</v>
      </c>
      <c r="E469" s="78">
        <v>0</v>
      </c>
      <c r="F469" s="80">
        <v>0</v>
      </c>
      <c r="G469" s="78">
        <v>0</v>
      </c>
      <c r="H469" s="78">
        <v>0</v>
      </c>
      <c r="I469" s="80">
        <v>0</v>
      </c>
      <c r="J469" s="79">
        <v>0</v>
      </c>
      <c r="K469" s="72">
        <f t="shared" si="9"/>
        <v>0</v>
      </c>
    </row>
    <row r="470" spans="2:11">
      <c r="B470" s="73">
        <v>4340</v>
      </c>
      <c r="C470" s="75" t="s">
        <v>764</v>
      </c>
      <c r="D470" s="71">
        <v>0</v>
      </c>
      <c r="E470" s="85">
        <v>0</v>
      </c>
      <c r="F470" s="85">
        <v>0</v>
      </c>
      <c r="G470" s="85">
        <v>0</v>
      </c>
      <c r="H470" s="85">
        <v>0</v>
      </c>
      <c r="I470" s="85">
        <v>0</v>
      </c>
      <c r="J470" s="85">
        <v>0</v>
      </c>
      <c r="K470" s="72">
        <f t="shared" si="9"/>
        <v>0</v>
      </c>
    </row>
    <row r="471" spans="2:11">
      <c r="B471" s="76">
        <v>4341</v>
      </c>
      <c r="C471" s="77" t="s">
        <v>764</v>
      </c>
      <c r="D471" s="78">
        <v>0</v>
      </c>
      <c r="E471" s="78">
        <v>0</v>
      </c>
      <c r="F471" s="80">
        <v>0</v>
      </c>
      <c r="G471" s="78">
        <v>0</v>
      </c>
      <c r="H471" s="78">
        <v>0</v>
      </c>
      <c r="I471" s="80">
        <v>0</v>
      </c>
      <c r="J471" s="79">
        <v>0</v>
      </c>
      <c r="K471" s="72">
        <f t="shared" si="9"/>
        <v>0</v>
      </c>
    </row>
    <row r="472" spans="2:11">
      <c r="B472" s="73">
        <v>4350</v>
      </c>
      <c r="C472" s="75" t="s">
        <v>765</v>
      </c>
      <c r="D472" s="71">
        <v>0</v>
      </c>
      <c r="E472" s="85">
        <v>0</v>
      </c>
      <c r="F472" s="85">
        <v>0</v>
      </c>
      <c r="G472" s="85">
        <v>0</v>
      </c>
      <c r="H472" s="85">
        <v>0</v>
      </c>
      <c r="I472" s="85">
        <v>0</v>
      </c>
      <c r="J472" s="85">
        <v>0</v>
      </c>
      <c r="K472" s="72">
        <f t="shared" si="9"/>
        <v>0</v>
      </c>
    </row>
    <row r="473" spans="2:11">
      <c r="B473" s="76">
        <v>4351</v>
      </c>
      <c r="C473" s="77" t="s">
        <v>765</v>
      </c>
      <c r="D473" s="78">
        <v>0</v>
      </c>
      <c r="E473" s="78">
        <v>0</v>
      </c>
      <c r="F473" s="80">
        <v>0</v>
      </c>
      <c r="G473" s="78">
        <v>0</v>
      </c>
      <c r="H473" s="78">
        <v>0</v>
      </c>
      <c r="I473" s="80">
        <v>0</v>
      </c>
      <c r="J473" s="79">
        <v>0</v>
      </c>
      <c r="K473" s="72">
        <f t="shared" si="9"/>
        <v>0</v>
      </c>
    </row>
    <row r="474" spans="2:11">
      <c r="B474" s="73">
        <v>4360</v>
      </c>
      <c r="C474" s="75" t="s">
        <v>766</v>
      </c>
      <c r="D474" s="71">
        <v>0</v>
      </c>
      <c r="E474" s="71">
        <v>0</v>
      </c>
      <c r="F474" s="85">
        <v>0</v>
      </c>
      <c r="G474" s="85">
        <v>0</v>
      </c>
      <c r="H474" s="85">
        <v>0</v>
      </c>
      <c r="I474" s="85">
        <v>0</v>
      </c>
      <c r="J474" s="85">
        <v>0</v>
      </c>
      <c r="K474" s="72">
        <f t="shared" si="9"/>
        <v>0</v>
      </c>
    </row>
    <row r="475" spans="2:11">
      <c r="B475" s="76">
        <v>4361</v>
      </c>
      <c r="C475" s="77" t="s">
        <v>766</v>
      </c>
      <c r="D475" s="78">
        <v>0</v>
      </c>
      <c r="E475" s="78">
        <v>0</v>
      </c>
      <c r="F475" s="80">
        <v>0</v>
      </c>
      <c r="G475" s="78">
        <v>0</v>
      </c>
      <c r="H475" s="78">
        <v>0</v>
      </c>
      <c r="I475" s="80">
        <v>0</v>
      </c>
      <c r="J475" s="79">
        <v>0</v>
      </c>
      <c r="K475" s="72">
        <f t="shared" si="9"/>
        <v>0</v>
      </c>
    </row>
    <row r="476" spans="2:11">
      <c r="B476" s="73">
        <v>4370</v>
      </c>
      <c r="C476" s="75" t="s">
        <v>767</v>
      </c>
      <c r="D476" s="71">
        <v>0</v>
      </c>
      <c r="E476" s="85">
        <v>0</v>
      </c>
      <c r="F476" s="85">
        <v>0</v>
      </c>
      <c r="G476" s="85">
        <v>0</v>
      </c>
      <c r="H476" s="85">
        <v>0</v>
      </c>
      <c r="I476" s="85">
        <v>0</v>
      </c>
      <c r="J476" s="85">
        <v>0</v>
      </c>
      <c r="K476" s="72">
        <f t="shared" si="9"/>
        <v>0</v>
      </c>
    </row>
    <row r="477" spans="2:11">
      <c r="B477" s="76">
        <v>4371</v>
      </c>
      <c r="C477" s="77" t="s">
        <v>767</v>
      </c>
      <c r="D477" s="78">
        <v>0</v>
      </c>
      <c r="E477" s="78">
        <v>0</v>
      </c>
      <c r="F477" s="80">
        <v>0</v>
      </c>
      <c r="G477" s="78">
        <v>0</v>
      </c>
      <c r="H477" s="78">
        <v>0</v>
      </c>
      <c r="I477" s="80">
        <v>0</v>
      </c>
      <c r="J477" s="79">
        <v>0</v>
      </c>
      <c r="K477" s="72">
        <f t="shared" si="9"/>
        <v>0</v>
      </c>
    </row>
    <row r="478" spans="2:11">
      <c r="B478" s="73">
        <v>4380</v>
      </c>
      <c r="C478" s="75" t="s">
        <v>768</v>
      </c>
      <c r="D478" s="71">
        <v>0</v>
      </c>
      <c r="E478" s="85">
        <v>0</v>
      </c>
      <c r="F478" s="85">
        <v>0</v>
      </c>
      <c r="G478" s="85">
        <v>0</v>
      </c>
      <c r="H478" s="85">
        <v>0</v>
      </c>
      <c r="I478" s="85">
        <v>0</v>
      </c>
      <c r="J478" s="85">
        <v>0</v>
      </c>
      <c r="K478" s="72">
        <f t="shared" si="9"/>
        <v>0</v>
      </c>
    </row>
    <row r="479" spans="2:11">
      <c r="B479" s="76">
        <v>4381</v>
      </c>
      <c r="C479" s="77" t="s">
        <v>768</v>
      </c>
      <c r="D479" s="78">
        <v>0</v>
      </c>
      <c r="E479" s="78">
        <v>0</v>
      </c>
      <c r="F479" s="80">
        <v>0</v>
      </c>
      <c r="G479" s="78">
        <v>0</v>
      </c>
      <c r="H479" s="78">
        <v>0</v>
      </c>
      <c r="I479" s="80">
        <v>0</v>
      </c>
      <c r="J479" s="79">
        <v>0</v>
      </c>
      <c r="K479" s="72">
        <f t="shared" si="9"/>
        <v>0</v>
      </c>
    </row>
    <row r="480" spans="2:11">
      <c r="B480" s="76">
        <v>4382</v>
      </c>
      <c r="C480" s="77" t="s">
        <v>769</v>
      </c>
      <c r="D480" s="78">
        <v>0</v>
      </c>
      <c r="E480" s="78">
        <v>0</v>
      </c>
      <c r="F480" s="80">
        <v>0</v>
      </c>
      <c r="G480" s="78">
        <v>0</v>
      </c>
      <c r="H480" s="78">
        <v>0</v>
      </c>
      <c r="I480" s="80">
        <v>0</v>
      </c>
      <c r="J480" s="79">
        <v>0</v>
      </c>
      <c r="K480" s="72">
        <f t="shared" si="9"/>
        <v>0</v>
      </c>
    </row>
    <row r="481" spans="2:11">
      <c r="B481" s="76">
        <v>4383</v>
      </c>
      <c r="C481" s="77" t="s">
        <v>770</v>
      </c>
      <c r="D481" s="78">
        <v>0</v>
      </c>
      <c r="E481" s="78">
        <v>0</v>
      </c>
      <c r="F481" s="80">
        <v>0</v>
      </c>
      <c r="G481" s="78">
        <v>0</v>
      </c>
      <c r="H481" s="78">
        <v>0</v>
      </c>
      <c r="I481" s="80">
        <v>0</v>
      </c>
      <c r="J481" s="79">
        <v>0</v>
      </c>
      <c r="K481" s="72">
        <f t="shared" si="9"/>
        <v>0</v>
      </c>
    </row>
    <row r="482" spans="2:11">
      <c r="B482" s="73">
        <v>4390</v>
      </c>
      <c r="C482" s="75" t="s">
        <v>771</v>
      </c>
      <c r="D482" s="71">
        <v>0</v>
      </c>
      <c r="E482" s="85">
        <v>0</v>
      </c>
      <c r="F482" s="85">
        <v>0</v>
      </c>
      <c r="G482" s="85">
        <v>0</v>
      </c>
      <c r="H482" s="85">
        <v>0</v>
      </c>
      <c r="I482" s="85">
        <v>0</v>
      </c>
      <c r="J482" s="85">
        <v>0</v>
      </c>
      <c r="K482" s="72">
        <f t="shared" si="9"/>
        <v>0</v>
      </c>
    </row>
    <row r="483" spans="2:11">
      <c r="B483" s="76">
        <v>4391</v>
      </c>
      <c r="C483" s="77" t="s">
        <v>772</v>
      </c>
      <c r="D483" s="78">
        <v>0</v>
      </c>
      <c r="E483" s="78">
        <v>0</v>
      </c>
      <c r="F483" s="80">
        <v>0</v>
      </c>
      <c r="G483" s="78">
        <v>0</v>
      </c>
      <c r="H483" s="78">
        <v>0</v>
      </c>
      <c r="I483" s="80">
        <v>0</v>
      </c>
      <c r="J483" s="79">
        <v>0</v>
      </c>
      <c r="K483" s="72">
        <f t="shared" si="9"/>
        <v>0</v>
      </c>
    </row>
    <row r="484" spans="2:11">
      <c r="B484" s="76">
        <v>4392</v>
      </c>
      <c r="C484" s="77" t="s">
        <v>773</v>
      </c>
      <c r="D484" s="78">
        <v>0</v>
      </c>
      <c r="E484" s="78">
        <v>0</v>
      </c>
      <c r="F484" s="80">
        <v>0</v>
      </c>
      <c r="G484" s="78">
        <v>0</v>
      </c>
      <c r="H484" s="78">
        <v>0</v>
      </c>
      <c r="I484" s="80">
        <v>0</v>
      </c>
      <c r="J484" s="79">
        <v>0</v>
      </c>
      <c r="K484" s="72">
        <f t="shared" si="9"/>
        <v>0</v>
      </c>
    </row>
    <row r="485" spans="2:11">
      <c r="B485" s="76">
        <v>4393</v>
      </c>
      <c r="C485" s="77" t="s">
        <v>774</v>
      </c>
      <c r="D485" s="78">
        <v>0</v>
      </c>
      <c r="E485" s="78">
        <v>0</v>
      </c>
      <c r="F485" s="80">
        <v>0</v>
      </c>
      <c r="G485" s="78">
        <v>0</v>
      </c>
      <c r="H485" s="78">
        <v>0</v>
      </c>
      <c r="I485" s="80">
        <v>0</v>
      </c>
      <c r="J485" s="79">
        <v>0</v>
      </c>
      <c r="K485" s="72">
        <f t="shared" si="9"/>
        <v>0</v>
      </c>
    </row>
    <row r="486" spans="2:11">
      <c r="B486" s="76">
        <v>4394</v>
      </c>
      <c r="C486" s="77" t="s">
        <v>771</v>
      </c>
      <c r="D486" s="78">
        <v>0</v>
      </c>
      <c r="E486" s="78">
        <v>0</v>
      </c>
      <c r="F486" s="80">
        <v>0</v>
      </c>
      <c r="G486" s="78">
        <v>0</v>
      </c>
      <c r="H486" s="78">
        <v>0</v>
      </c>
      <c r="I486" s="80">
        <v>0</v>
      </c>
      <c r="J486" s="79">
        <v>0</v>
      </c>
      <c r="K486" s="72">
        <f t="shared" si="9"/>
        <v>0</v>
      </c>
    </row>
    <row r="487" spans="2:11">
      <c r="B487" s="73">
        <v>4400</v>
      </c>
      <c r="C487" s="84" t="s">
        <v>775</v>
      </c>
      <c r="D487" s="71">
        <v>213200</v>
      </c>
      <c r="E487" s="85">
        <v>317894.32</v>
      </c>
      <c r="F487" s="85">
        <v>531094.31999999995</v>
      </c>
      <c r="G487" s="85">
        <v>0</v>
      </c>
      <c r="H487" s="85">
        <v>0</v>
      </c>
      <c r="I487" s="85">
        <v>519078.47</v>
      </c>
      <c r="J487" s="85">
        <v>519078.47</v>
      </c>
      <c r="K487" s="72">
        <f t="shared" si="9"/>
        <v>12015.849999999977</v>
      </c>
    </row>
    <row r="488" spans="2:11">
      <c r="B488" s="73">
        <v>4410</v>
      </c>
      <c r="C488" s="75" t="s">
        <v>776</v>
      </c>
      <c r="D488" s="71">
        <v>213200</v>
      </c>
      <c r="E488" s="85">
        <v>304894.32</v>
      </c>
      <c r="F488" s="85">
        <v>518094.32</v>
      </c>
      <c r="G488" s="85">
        <v>0</v>
      </c>
      <c r="H488" s="85">
        <v>0</v>
      </c>
      <c r="I488" s="85">
        <v>506078.47</v>
      </c>
      <c r="J488" s="85">
        <v>506078.47</v>
      </c>
      <c r="K488" s="72">
        <f t="shared" si="9"/>
        <v>12015.850000000035</v>
      </c>
    </row>
    <row r="489" spans="2:11">
      <c r="B489" s="76">
        <v>4411</v>
      </c>
      <c r="C489" s="77" t="s">
        <v>777</v>
      </c>
      <c r="D489" s="78">
        <v>183200</v>
      </c>
      <c r="E489" s="78">
        <v>-19405.68</v>
      </c>
      <c r="F489" s="80">
        <v>163794.32</v>
      </c>
      <c r="G489" s="78">
        <v>0</v>
      </c>
      <c r="H489" s="78">
        <v>0</v>
      </c>
      <c r="I489" s="80">
        <v>163794.29</v>
      </c>
      <c r="J489" s="79">
        <v>163794.29</v>
      </c>
      <c r="K489" s="72">
        <f t="shared" si="9"/>
        <v>2.9999999998835847E-2</v>
      </c>
    </row>
    <row r="490" spans="2:11">
      <c r="B490" s="76">
        <v>4412</v>
      </c>
      <c r="C490" s="77" t="s">
        <v>778</v>
      </c>
      <c r="D490" s="78">
        <v>30000</v>
      </c>
      <c r="E490" s="78">
        <v>324300</v>
      </c>
      <c r="F490" s="80">
        <v>354300</v>
      </c>
      <c r="G490" s="78">
        <v>0</v>
      </c>
      <c r="H490" s="78">
        <v>0</v>
      </c>
      <c r="I490" s="80">
        <v>342284.18</v>
      </c>
      <c r="J490" s="79">
        <v>342284.18</v>
      </c>
      <c r="K490" s="72">
        <f t="shared" si="9"/>
        <v>12015.820000000007</v>
      </c>
    </row>
    <row r="491" spans="2:11" ht="23.25">
      <c r="B491" s="76">
        <v>4413</v>
      </c>
      <c r="C491" s="77" t="s">
        <v>779</v>
      </c>
      <c r="D491" s="78">
        <v>0</v>
      </c>
      <c r="E491" s="78">
        <v>0</v>
      </c>
      <c r="F491" s="80">
        <v>0</v>
      </c>
      <c r="G491" s="78">
        <v>0</v>
      </c>
      <c r="H491" s="78">
        <v>0</v>
      </c>
      <c r="I491" s="80">
        <v>0</v>
      </c>
      <c r="J491" s="79">
        <v>0</v>
      </c>
      <c r="K491" s="72">
        <f t="shared" si="9"/>
        <v>0</v>
      </c>
    </row>
    <row r="492" spans="2:11">
      <c r="B492" s="76">
        <v>4414</v>
      </c>
      <c r="C492" s="77" t="s">
        <v>780</v>
      </c>
      <c r="D492" s="78">
        <v>0</v>
      </c>
      <c r="E492" s="78">
        <v>0</v>
      </c>
      <c r="F492" s="80">
        <v>0</v>
      </c>
      <c r="G492" s="78">
        <v>0</v>
      </c>
      <c r="H492" s="78">
        <v>0</v>
      </c>
      <c r="I492" s="80">
        <v>0</v>
      </c>
      <c r="J492" s="79">
        <v>0</v>
      </c>
      <c r="K492" s="72">
        <f t="shared" si="9"/>
        <v>0</v>
      </c>
    </row>
    <row r="493" spans="2:11">
      <c r="B493" s="76">
        <v>4415</v>
      </c>
      <c r="C493" s="77" t="s">
        <v>781</v>
      </c>
      <c r="D493" s="78">
        <v>0</v>
      </c>
      <c r="E493" s="78">
        <v>0</v>
      </c>
      <c r="F493" s="80">
        <v>0</v>
      </c>
      <c r="G493" s="78">
        <v>0</v>
      </c>
      <c r="H493" s="78">
        <v>0</v>
      </c>
      <c r="I493" s="80">
        <v>0</v>
      </c>
      <c r="J493" s="79">
        <v>0</v>
      </c>
      <c r="K493" s="72">
        <f t="shared" si="9"/>
        <v>0</v>
      </c>
    </row>
    <row r="494" spans="2:11" ht="23.25">
      <c r="B494" s="76">
        <v>4416</v>
      </c>
      <c r="C494" s="77" t="s">
        <v>782</v>
      </c>
      <c r="D494" s="78">
        <v>0</v>
      </c>
      <c r="E494" s="78">
        <v>0</v>
      </c>
      <c r="F494" s="80">
        <v>0</v>
      </c>
      <c r="G494" s="78">
        <v>0</v>
      </c>
      <c r="H494" s="78">
        <v>0</v>
      </c>
      <c r="I494" s="80">
        <v>0</v>
      </c>
      <c r="J494" s="79">
        <v>0</v>
      </c>
      <c r="K494" s="72">
        <f t="shared" si="9"/>
        <v>0</v>
      </c>
    </row>
    <row r="495" spans="2:11">
      <c r="B495" s="73">
        <v>4420</v>
      </c>
      <c r="C495" s="75" t="s">
        <v>783</v>
      </c>
      <c r="D495" s="71">
        <v>0</v>
      </c>
      <c r="E495" s="85">
        <v>13000</v>
      </c>
      <c r="F495" s="85">
        <v>13000</v>
      </c>
      <c r="G495" s="85">
        <v>0</v>
      </c>
      <c r="H495" s="85">
        <v>0</v>
      </c>
      <c r="I495" s="85">
        <v>13000</v>
      </c>
      <c r="J495" s="85">
        <v>13000</v>
      </c>
      <c r="K495" s="72">
        <f t="shared" si="9"/>
        <v>0</v>
      </c>
    </row>
    <row r="496" spans="2:11">
      <c r="B496" s="76">
        <v>4421</v>
      </c>
      <c r="C496" s="77" t="s">
        <v>784</v>
      </c>
      <c r="D496" s="78">
        <v>0</v>
      </c>
      <c r="E496" s="78">
        <v>0</v>
      </c>
      <c r="F496" s="80">
        <v>0</v>
      </c>
      <c r="G496" s="78">
        <v>0</v>
      </c>
      <c r="H496" s="78">
        <v>0</v>
      </c>
      <c r="I496" s="80">
        <v>0</v>
      </c>
      <c r="J496" s="79">
        <v>0</v>
      </c>
      <c r="K496" s="72">
        <f t="shared" si="9"/>
        <v>0</v>
      </c>
    </row>
    <row r="497" spans="2:11">
      <c r="B497" s="76">
        <v>4422</v>
      </c>
      <c r="C497" s="77" t="s">
        <v>589</v>
      </c>
      <c r="D497" s="78">
        <v>0</v>
      </c>
      <c r="E497" s="78">
        <v>0</v>
      </c>
      <c r="F497" s="80">
        <v>0</v>
      </c>
      <c r="G497" s="78">
        <v>0</v>
      </c>
      <c r="H497" s="78">
        <v>0</v>
      </c>
      <c r="I497" s="80">
        <v>0</v>
      </c>
      <c r="J497" s="79">
        <v>0</v>
      </c>
      <c r="K497" s="72">
        <f t="shared" si="9"/>
        <v>0</v>
      </c>
    </row>
    <row r="498" spans="2:11" ht="23.25">
      <c r="B498" s="76">
        <v>4423</v>
      </c>
      <c r="C498" s="77" t="s">
        <v>785</v>
      </c>
      <c r="D498" s="78">
        <v>0</v>
      </c>
      <c r="E498" s="78">
        <v>13000</v>
      </c>
      <c r="F498" s="80">
        <v>13000</v>
      </c>
      <c r="G498" s="78">
        <v>0</v>
      </c>
      <c r="H498" s="78">
        <v>0</v>
      </c>
      <c r="I498" s="80">
        <v>13000</v>
      </c>
      <c r="J498" s="79">
        <v>13000</v>
      </c>
      <c r="K498" s="72">
        <f t="shared" si="9"/>
        <v>0</v>
      </c>
    </row>
    <row r="499" spans="2:11">
      <c r="B499" s="73">
        <v>4430</v>
      </c>
      <c r="C499" s="75" t="s">
        <v>786</v>
      </c>
      <c r="D499" s="71">
        <v>0</v>
      </c>
      <c r="E499" s="85">
        <v>0</v>
      </c>
      <c r="F499" s="85">
        <v>0</v>
      </c>
      <c r="G499" s="85">
        <v>0</v>
      </c>
      <c r="H499" s="85">
        <v>0</v>
      </c>
      <c r="I499" s="85">
        <v>0</v>
      </c>
      <c r="J499" s="85">
        <v>0</v>
      </c>
      <c r="K499" s="72">
        <f t="shared" si="9"/>
        <v>0</v>
      </c>
    </row>
    <row r="500" spans="2:11">
      <c r="B500" s="76">
        <v>4431</v>
      </c>
      <c r="C500" s="77" t="s">
        <v>787</v>
      </c>
      <c r="D500" s="78">
        <v>0</v>
      </c>
      <c r="E500" s="78">
        <v>0</v>
      </c>
      <c r="F500" s="80">
        <v>0</v>
      </c>
      <c r="G500" s="78">
        <v>0</v>
      </c>
      <c r="H500" s="78">
        <v>0</v>
      </c>
      <c r="I500" s="80">
        <v>0</v>
      </c>
      <c r="J500" s="79">
        <v>0</v>
      </c>
      <c r="K500" s="72">
        <f t="shared" si="9"/>
        <v>0</v>
      </c>
    </row>
    <row r="501" spans="2:11">
      <c r="B501" s="76">
        <v>4432</v>
      </c>
      <c r="C501" s="77" t="s">
        <v>788</v>
      </c>
      <c r="D501" s="78">
        <v>0</v>
      </c>
      <c r="E501" s="78">
        <v>0</v>
      </c>
      <c r="F501" s="80">
        <v>0</v>
      </c>
      <c r="G501" s="78">
        <v>0</v>
      </c>
      <c r="H501" s="78">
        <v>0</v>
      </c>
      <c r="I501" s="80">
        <v>0</v>
      </c>
      <c r="J501" s="79">
        <v>0</v>
      </c>
      <c r="K501" s="72">
        <f t="shared" si="9"/>
        <v>0</v>
      </c>
    </row>
    <row r="502" spans="2:11">
      <c r="B502" s="73">
        <v>4440</v>
      </c>
      <c r="C502" s="75" t="s">
        <v>789</v>
      </c>
      <c r="D502" s="71">
        <v>0</v>
      </c>
      <c r="E502" s="85">
        <v>0</v>
      </c>
      <c r="F502" s="85">
        <v>0</v>
      </c>
      <c r="G502" s="85">
        <v>0</v>
      </c>
      <c r="H502" s="85">
        <v>0</v>
      </c>
      <c r="I502" s="85">
        <v>0</v>
      </c>
      <c r="J502" s="85">
        <v>0</v>
      </c>
      <c r="K502" s="72">
        <f t="shared" si="9"/>
        <v>0</v>
      </c>
    </row>
    <row r="503" spans="2:11">
      <c r="B503" s="76">
        <v>4441</v>
      </c>
      <c r="C503" s="77" t="s">
        <v>789</v>
      </c>
      <c r="D503" s="78">
        <v>0</v>
      </c>
      <c r="E503" s="78">
        <v>0</v>
      </c>
      <c r="F503" s="80">
        <v>0</v>
      </c>
      <c r="G503" s="78">
        <v>0</v>
      </c>
      <c r="H503" s="78">
        <v>0</v>
      </c>
      <c r="I503" s="80">
        <v>0</v>
      </c>
      <c r="J503" s="79">
        <v>0</v>
      </c>
      <c r="K503" s="72">
        <f t="shared" si="9"/>
        <v>0</v>
      </c>
    </row>
    <row r="504" spans="2:11">
      <c r="B504" s="73">
        <v>4450</v>
      </c>
      <c r="C504" s="75" t="s">
        <v>790</v>
      </c>
      <c r="D504" s="71">
        <v>0</v>
      </c>
      <c r="E504" s="85">
        <v>0</v>
      </c>
      <c r="F504" s="85">
        <v>0</v>
      </c>
      <c r="G504" s="85">
        <v>0</v>
      </c>
      <c r="H504" s="85">
        <v>0</v>
      </c>
      <c r="I504" s="85">
        <v>0</v>
      </c>
      <c r="J504" s="85">
        <v>0</v>
      </c>
      <c r="K504" s="72">
        <f t="shared" si="9"/>
        <v>0</v>
      </c>
    </row>
    <row r="505" spans="2:11">
      <c r="B505" s="76">
        <v>4451</v>
      </c>
      <c r="C505" s="77" t="s">
        <v>791</v>
      </c>
      <c r="D505" s="78">
        <v>0</v>
      </c>
      <c r="E505" s="78">
        <v>0</v>
      </c>
      <c r="F505" s="80">
        <v>0</v>
      </c>
      <c r="G505" s="78">
        <v>0</v>
      </c>
      <c r="H505" s="78">
        <v>0</v>
      </c>
      <c r="I505" s="80">
        <v>0</v>
      </c>
      <c r="J505" s="79">
        <v>0</v>
      </c>
      <c r="K505" s="72">
        <f t="shared" si="9"/>
        <v>0</v>
      </c>
    </row>
    <row r="506" spans="2:11">
      <c r="B506" s="76">
        <v>4452</v>
      </c>
      <c r="C506" s="77" t="s">
        <v>792</v>
      </c>
      <c r="D506" s="78">
        <v>0</v>
      </c>
      <c r="E506" s="78">
        <v>0</v>
      </c>
      <c r="F506" s="80">
        <v>0</v>
      </c>
      <c r="G506" s="78">
        <v>0</v>
      </c>
      <c r="H506" s="78">
        <v>0</v>
      </c>
      <c r="I506" s="80">
        <v>0</v>
      </c>
      <c r="J506" s="79">
        <v>0</v>
      </c>
      <c r="K506" s="72">
        <f t="shared" si="9"/>
        <v>0</v>
      </c>
    </row>
    <row r="507" spans="2:11">
      <c r="B507" s="73">
        <v>4460</v>
      </c>
      <c r="C507" s="75" t="s">
        <v>793</v>
      </c>
      <c r="D507" s="71">
        <v>0</v>
      </c>
      <c r="E507" s="85">
        <v>0</v>
      </c>
      <c r="F507" s="85">
        <v>0</v>
      </c>
      <c r="G507" s="85">
        <v>0</v>
      </c>
      <c r="H507" s="85">
        <v>0</v>
      </c>
      <c r="I507" s="85">
        <v>0</v>
      </c>
      <c r="J507" s="85">
        <v>0</v>
      </c>
      <c r="K507" s="72">
        <f t="shared" si="9"/>
        <v>0</v>
      </c>
    </row>
    <row r="508" spans="2:11">
      <c r="B508" s="76">
        <v>4461</v>
      </c>
      <c r="C508" s="77" t="s">
        <v>793</v>
      </c>
      <c r="D508" s="78">
        <v>0</v>
      </c>
      <c r="E508" s="78">
        <v>0</v>
      </c>
      <c r="F508" s="80">
        <v>0</v>
      </c>
      <c r="G508" s="78">
        <v>0</v>
      </c>
      <c r="H508" s="78">
        <v>0</v>
      </c>
      <c r="I508" s="80">
        <v>0</v>
      </c>
      <c r="J508" s="79">
        <v>0</v>
      </c>
      <c r="K508" s="72">
        <f t="shared" si="9"/>
        <v>0</v>
      </c>
    </row>
    <row r="509" spans="2:11">
      <c r="B509" s="73">
        <v>4470</v>
      </c>
      <c r="C509" s="75" t="s">
        <v>794</v>
      </c>
      <c r="D509" s="71">
        <v>0</v>
      </c>
      <c r="E509" s="85">
        <v>0</v>
      </c>
      <c r="F509" s="85">
        <v>0</v>
      </c>
      <c r="G509" s="85">
        <v>0</v>
      </c>
      <c r="H509" s="85">
        <v>0</v>
      </c>
      <c r="I509" s="85">
        <v>0</v>
      </c>
      <c r="J509" s="85">
        <v>0</v>
      </c>
      <c r="K509" s="72">
        <f t="shared" si="9"/>
        <v>0</v>
      </c>
    </row>
    <row r="510" spans="2:11">
      <c r="B510" s="76">
        <v>4471</v>
      </c>
      <c r="C510" s="77" t="s">
        <v>794</v>
      </c>
      <c r="D510" s="78">
        <v>0</v>
      </c>
      <c r="E510" s="78">
        <v>0</v>
      </c>
      <c r="F510" s="80">
        <v>0</v>
      </c>
      <c r="G510" s="78">
        <v>0</v>
      </c>
      <c r="H510" s="78">
        <v>0</v>
      </c>
      <c r="I510" s="80">
        <v>0</v>
      </c>
      <c r="J510" s="79">
        <v>0</v>
      </c>
      <c r="K510" s="72">
        <f t="shared" si="9"/>
        <v>0</v>
      </c>
    </row>
    <row r="511" spans="2:11">
      <c r="B511" s="73">
        <v>4480</v>
      </c>
      <c r="C511" s="75" t="s">
        <v>795</v>
      </c>
      <c r="D511" s="71">
        <v>0</v>
      </c>
      <c r="E511" s="85">
        <v>0</v>
      </c>
      <c r="F511" s="85">
        <v>0</v>
      </c>
      <c r="G511" s="85">
        <v>0</v>
      </c>
      <c r="H511" s="85">
        <v>0</v>
      </c>
      <c r="I511" s="85">
        <v>0</v>
      </c>
      <c r="J511" s="85">
        <v>0</v>
      </c>
      <c r="K511" s="72">
        <f t="shared" si="9"/>
        <v>0</v>
      </c>
    </row>
    <row r="512" spans="2:11">
      <c r="B512" s="76">
        <v>4481</v>
      </c>
      <c r="C512" s="77" t="s">
        <v>796</v>
      </c>
      <c r="D512" s="78">
        <v>0</v>
      </c>
      <c r="E512" s="78">
        <v>0</v>
      </c>
      <c r="F512" s="80">
        <v>0</v>
      </c>
      <c r="G512" s="78">
        <v>0</v>
      </c>
      <c r="H512" s="78">
        <v>0</v>
      </c>
      <c r="I512" s="80">
        <v>0</v>
      </c>
      <c r="J512" s="79">
        <v>0</v>
      </c>
      <c r="K512" s="72">
        <f t="shared" si="9"/>
        <v>0</v>
      </c>
    </row>
    <row r="513" spans="2:11" ht="23.25">
      <c r="B513" s="76">
        <v>4482</v>
      </c>
      <c r="C513" s="77" t="s">
        <v>797</v>
      </c>
      <c r="D513" s="78">
        <v>0</v>
      </c>
      <c r="E513" s="78">
        <v>0</v>
      </c>
      <c r="F513" s="80">
        <v>0</v>
      </c>
      <c r="G513" s="78">
        <v>0</v>
      </c>
      <c r="H513" s="78">
        <v>0</v>
      </c>
      <c r="I513" s="80">
        <v>0</v>
      </c>
      <c r="J513" s="79">
        <v>0</v>
      </c>
      <c r="K513" s="72">
        <f t="shared" si="9"/>
        <v>0</v>
      </c>
    </row>
    <row r="514" spans="2:11">
      <c r="B514" s="73">
        <v>4500</v>
      </c>
      <c r="C514" s="88" t="s">
        <v>214</v>
      </c>
      <c r="D514" s="71">
        <v>0</v>
      </c>
      <c r="E514" s="85">
        <v>0</v>
      </c>
      <c r="F514" s="85">
        <v>0</v>
      </c>
      <c r="G514" s="85">
        <v>0</v>
      </c>
      <c r="H514" s="85">
        <v>0</v>
      </c>
      <c r="I514" s="85">
        <v>0</v>
      </c>
      <c r="J514" s="85">
        <v>0</v>
      </c>
      <c r="K514" s="72">
        <f t="shared" si="9"/>
        <v>0</v>
      </c>
    </row>
    <row r="515" spans="2:11">
      <c r="B515" s="73">
        <v>4510</v>
      </c>
      <c r="C515" s="75" t="s">
        <v>798</v>
      </c>
      <c r="D515" s="71">
        <v>0</v>
      </c>
      <c r="E515" s="85">
        <v>0</v>
      </c>
      <c r="F515" s="85">
        <v>0</v>
      </c>
      <c r="G515" s="85">
        <v>0</v>
      </c>
      <c r="H515" s="85">
        <v>0</v>
      </c>
      <c r="I515" s="85">
        <v>0</v>
      </c>
      <c r="J515" s="85">
        <v>0</v>
      </c>
      <c r="K515" s="72">
        <f t="shared" si="9"/>
        <v>0</v>
      </c>
    </row>
    <row r="516" spans="2:11">
      <c r="B516" s="76">
        <v>4511</v>
      </c>
      <c r="C516" s="77" t="s">
        <v>799</v>
      </c>
      <c r="D516" s="78">
        <v>0</v>
      </c>
      <c r="E516" s="78">
        <v>0</v>
      </c>
      <c r="F516" s="80">
        <v>0</v>
      </c>
      <c r="G516" s="78">
        <v>0</v>
      </c>
      <c r="H516" s="78">
        <v>0</v>
      </c>
      <c r="I516" s="80">
        <v>0</v>
      </c>
      <c r="J516" s="79">
        <v>0</v>
      </c>
      <c r="K516" s="72">
        <f t="shared" si="9"/>
        <v>0</v>
      </c>
    </row>
    <row r="517" spans="2:11">
      <c r="B517" s="73">
        <v>4520</v>
      </c>
      <c r="C517" s="75" t="s">
        <v>800</v>
      </c>
      <c r="D517" s="71">
        <v>0</v>
      </c>
      <c r="E517" s="85">
        <v>0</v>
      </c>
      <c r="F517" s="85">
        <v>0</v>
      </c>
      <c r="G517" s="85">
        <v>0</v>
      </c>
      <c r="H517" s="85">
        <v>0</v>
      </c>
      <c r="I517" s="85">
        <v>0</v>
      </c>
      <c r="J517" s="85">
        <v>0</v>
      </c>
      <c r="K517" s="72">
        <f t="shared" si="9"/>
        <v>0</v>
      </c>
    </row>
    <row r="518" spans="2:11">
      <c r="B518" s="76">
        <v>4521</v>
      </c>
      <c r="C518" s="77" t="s">
        <v>800</v>
      </c>
      <c r="D518" s="78">
        <v>0</v>
      </c>
      <c r="E518" s="78">
        <v>0</v>
      </c>
      <c r="F518" s="80">
        <v>0</v>
      </c>
      <c r="G518" s="78">
        <v>0</v>
      </c>
      <c r="H518" s="78">
        <v>0</v>
      </c>
      <c r="I518" s="80">
        <v>0</v>
      </c>
      <c r="J518" s="79">
        <v>0</v>
      </c>
      <c r="K518" s="72">
        <f t="shared" si="9"/>
        <v>0</v>
      </c>
    </row>
    <row r="519" spans="2:11">
      <c r="B519" s="73">
        <v>4590</v>
      </c>
      <c r="C519" s="75" t="s">
        <v>801</v>
      </c>
      <c r="D519" s="71">
        <v>0</v>
      </c>
      <c r="E519" s="85">
        <v>0</v>
      </c>
      <c r="F519" s="85">
        <v>0</v>
      </c>
      <c r="G519" s="85">
        <v>0</v>
      </c>
      <c r="H519" s="85">
        <v>0</v>
      </c>
      <c r="I519" s="85">
        <v>0</v>
      </c>
      <c r="J519" s="85">
        <v>0</v>
      </c>
      <c r="K519" s="72">
        <f t="shared" si="9"/>
        <v>0</v>
      </c>
    </row>
    <row r="520" spans="2:11">
      <c r="B520" s="76">
        <v>4591</v>
      </c>
      <c r="C520" s="77" t="s">
        <v>802</v>
      </c>
      <c r="D520" s="78">
        <v>0</v>
      </c>
      <c r="E520" s="78">
        <v>0</v>
      </c>
      <c r="F520" s="80">
        <v>0</v>
      </c>
      <c r="G520" s="78">
        <v>0</v>
      </c>
      <c r="H520" s="78">
        <v>0</v>
      </c>
      <c r="I520" s="80">
        <v>0</v>
      </c>
      <c r="J520" s="79">
        <v>0</v>
      </c>
      <c r="K520" s="72">
        <f t="shared" si="9"/>
        <v>0</v>
      </c>
    </row>
    <row r="521" spans="2:11">
      <c r="B521" s="76">
        <v>4592</v>
      </c>
      <c r="C521" s="77" t="s">
        <v>801</v>
      </c>
      <c r="D521" s="78">
        <v>0</v>
      </c>
      <c r="E521" s="78">
        <v>0</v>
      </c>
      <c r="F521" s="80">
        <v>0</v>
      </c>
      <c r="G521" s="78">
        <v>0</v>
      </c>
      <c r="H521" s="78">
        <v>0</v>
      </c>
      <c r="I521" s="80">
        <v>0</v>
      </c>
      <c r="J521" s="79">
        <v>0</v>
      </c>
      <c r="K521" s="72">
        <f t="shared" si="9"/>
        <v>0</v>
      </c>
    </row>
    <row r="522" spans="2:11">
      <c r="B522" s="73">
        <v>4600</v>
      </c>
      <c r="C522" s="84" t="s">
        <v>803</v>
      </c>
      <c r="D522" s="71">
        <v>0</v>
      </c>
      <c r="E522" s="85">
        <v>0</v>
      </c>
      <c r="F522" s="85">
        <v>0</v>
      </c>
      <c r="G522" s="85">
        <v>0</v>
      </c>
      <c r="H522" s="85">
        <v>0</v>
      </c>
      <c r="I522" s="85">
        <v>0</v>
      </c>
      <c r="J522" s="85">
        <v>0</v>
      </c>
      <c r="K522" s="72">
        <f t="shared" si="9"/>
        <v>0</v>
      </c>
    </row>
    <row r="523" spans="2:11">
      <c r="B523" s="73">
        <v>4610</v>
      </c>
      <c r="C523" s="75" t="s">
        <v>804</v>
      </c>
      <c r="D523" s="71">
        <v>0</v>
      </c>
      <c r="E523" s="85">
        <v>0</v>
      </c>
      <c r="F523" s="85">
        <v>0</v>
      </c>
      <c r="G523" s="85">
        <v>0</v>
      </c>
      <c r="H523" s="85">
        <v>0</v>
      </c>
      <c r="I523" s="85">
        <v>0</v>
      </c>
      <c r="J523" s="85">
        <v>0</v>
      </c>
      <c r="K523" s="72">
        <f t="shared" si="9"/>
        <v>0</v>
      </c>
    </row>
    <row r="524" spans="2:11">
      <c r="B524" s="76">
        <v>4611</v>
      </c>
      <c r="C524" s="77" t="s">
        <v>804</v>
      </c>
      <c r="D524" s="78">
        <v>0</v>
      </c>
      <c r="E524" s="78">
        <v>0</v>
      </c>
      <c r="F524" s="80">
        <v>0</v>
      </c>
      <c r="G524" s="78">
        <v>0</v>
      </c>
      <c r="H524" s="78">
        <v>0</v>
      </c>
      <c r="I524" s="80">
        <v>0</v>
      </c>
      <c r="J524" s="79">
        <v>0</v>
      </c>
      <c r="K524" s="72">
        <f t="shared" si="9"/>
        <v>0</v>
      </c>
    </row>
    <row r="525" spans="2:11">
      <c r="B525" s="73">
        <v>4620</v>
      </c>
      <c r="C525" s="75" t="s">
        <v>805</v>
      </c>
      <c r="D525" s="71">
        <v>0</v>
      </c>
      <c r="E525" s="85">
        <v>0</v>
      </c>
      <c r="F525" s="85">
        <v>0</v>
      </c>
      <c r="G525" s="85">
        <v>0</v>
      </c>
      <c r="H525" s="85">
        <v>0</v>
      </c>
      <c r="I525" s="85">
        <v>0</v>
      </c>
      <c r="J525" s="85">
        <v>0</v>
      </c>
      <c r="K525" s="72">
        <f t="shared" si="9"/>
        <v>0</v>
      </c>
    </row>
    <row r="526" spans="2:11">
      <c r="B526" s="76">
        <v>4621</v>
      </c>
      <c r="C526" s="77" t="s">
        <v>805</v>
      </c>
      <c r="D526" s="78">
        <v>0</v>
      </c>
      <c r="E526" s="78">
        <v>0</v>
      </c>
      <c r="F526" s="80">
        <v>0</v>
      </c>
      <c r="G526" s="78">
        <v>0</v>
      </c>
      <c r="H526" s="78">
        <v>0</v>
      </c>
      <c r="I526" s="80">
        <v>0</v>
      </c>
      <c r="J526" s="79">
        <v>0</v>
      </c>
      <c r="K526" s="72">
        <f t="shared" si="9"/>
        <v>0</v>
      </c>
    </row>
    <row r="527" spans="2:11">
      <c r="B527" s="73">
        <v>4630</v>
      </c>
      <c r="C527" s="75" t="s">
        <v>806</v>
      </c>
      <c r="D527" s="71">
        <v>0</v>
      </c>
      <c r="E527" s="85">
        <v>0</v>
      </c>
      <c r="F527" s="85">
        <v>0</v>
      </c>
      <c r="G527" s="85">
        <v>0</v>
      </c>
      <c r="H527" s="85">
        <v>0</v>
      </c>
      <c r="I527" s="85">
        <v>0</v>
      </c>
      <c r="J527" s="85">
        <v>0</v>
      </c>
      <c r="K527" s="72">
        <f t="shared" si="9"/>
        <v>0</v>
      </c>
    </row>
    <row r="528" spans="2:11">
      <c r="B528" s="76">
        <v>4631</v>
      </c>
      <c r="C528" s="77" t="s">
        <v>806</v>
      </c>
      <c r="D528" s="78">
        <v>0</v>
      </c>
      <c r="E528" s="78">
        <v>0</v>
      </c>
      <c r="F528" s="80">
        <v>0</v>
      </c>
      <c r="G528" s="78">
        <v>0</v>
      </c>
      <c r="H528" s="78">
        <v>0</v>
      </c>
      <c r="I528" s="80">
        <v>0</v>
      </c>
      <c r="J528" s="79">
        <v>0</v>
      </c>
      <c r="K528" s="72">
        <f t="shared" si="9"/>
        <v>0</v>
      </c>
    </row>
    <row r="529" spans="2:11" ht="23.25">
      <c r="B529" s="73">
        <v>4640</v>
      </c>
      <c r="C529" s="75" t="s">
        <v>807</v>
      </c>
      <c r="D529" s="71">
        <v>0</v>
      </c>
      <c r="E529" s="85">
        <v>0</v>
      </c>
      <c r="F529" s="85">
        <v>0</v>
      </c>
      <c r="G529" s="85">
        <v>0</v>
      </c>
      <c r="H529" s="85">
        <v>0</v>
      </c>
      <c r="I529" s="85">
        <v>0</v>
      </c>
      <c r="J529" s="85">
        <v>0</v>
      </c>
      <c r="K529" s="72">
        <f t="shared" si="9"/>
        <v>0</v>
      </c>
    </row>
    <row r="530" spans="2:11">
      <c r="B530" s="76">
        <v>4641</v>
      </c>
      <c r="C530" s="77" t="s">
        <v>808</v>
      </c>
      <c r="D530" s="78">
        <v>0</v>
      </c>
      <c r="E530" s="78">
        <v>0</v>
      </c>
      <c r="F530" s="80">
        <v>0</v>
      </c>
      <c r="G530" s="78">
        <v>0</v>
      </c>
      <c r="H530" s="78">
        <v>0</v>
      </c>
      <c r="I530" s="80">
        <v>0</v>
      </c>
      <c r="J530" s="79">
        <v>0</v>
      </c>
      <c r="K530" s="72">
        <f t="shared" si="9"/>
        <v>0</v>
      </c>
    </row>
    <row r="531" spans="2:11" ht="23.25">
      <c r="B531" s="73">
        <v>4650</v>
      </c>
      <c r="C531" s="75" t="s">
        <v>809</v>
      </c>
      <c r="D531" s="71">
        <v>0</v>
      </c>
      <c r="E531" s="85">
        <v>0</v>
      </c>
      <c r="F531" s="85">
        <v>0</v>
      </c>
      <c r="G531" s="85">
        <v>0</v>
      </c>
      <c r="H531" s="85">
        <v>0</v>
      </c>
      <c r="I531" s="85">
        <v>0</v>
      </c>
      <c r="J531" s="85">
        <v>0</v>
      </c>
      <c r="K531" s="72">
        <f>F531-I531</f>
        <v>0</v>
      </c>
    </row>
    <row r="532" spans="2:11" ht="23.25">
      <c r="B532" s="76">
        <v>4651</v>
      </c>
      <c r="C532" s="77" t="s">
        <v>809</v>
      </c>
      <c r="D532" s="78">
        <v>0</v>
      </c>
      <c r="E532" s="78">
        <v>0</v>
      </c>
      <c r="F532" s="80">
        <v>0</v>
      </c>
      <c r="G532" s="78">
        <v>0</v>
      </c>
      <c r="H532" s="78">
        <v>0</v>
      </c>
      <c r="I532" s="80">
        <v>0</v>
      </c>
      <c r="J532" s="79">
        <v>0</v>
      </c>
      <c r="K532" s="72">
        <f t="shared" ref="K532:K597" si="10">F532-I532</f>
        <v>0</v>
      </c>
    </row>
    <row r="533" spans="2:11" ht="23.25">
      <c r="B533" s="73">
        <v>4660</v>
      </c>
      <c r="C533" s="75" t="s">
        <v>810</v>
      </c>
      <c r="D533" s="71">
        <v>0</v>
      </c>
      <c r="E533" s="85">
        <v>0</v>
      </c>
      <c r="F533" s="85">
        <v>0</v>
      </c>
      <c r="G533" s="85">
        <v>0</v>
      </c>
      <c r="H533" s="85">
        <v>0</v>
      </c>
      <c r="I533" s="85">
        <v>0</v>
      </c>
      <c r="J533" s="85">
        <v>0</v>
      </c>
      <c r="K533" s="72">
        <f t="shared" si="10"/>
        <v>0</v>
      </c>
    </row>
    <row r="534" spans="2:11" ht="23.25">
      <c r="B534" s="76">
        <v>4661</v>
      </c>
      <c r="C534" s="77" t="s">
        <v>810</v>
      </c>
      <c r="D534" s="78">
        <v>0</v>
      </c>
      <c r="E534" s="78">
        <v>0</v>
      </c>
      <c r="F534" s="80">
        <v>0</v>
      </c>
      <c r="G534" s="78">
        <v>0</v>
      </c>
      <c r="H534" s="78">
        <v>0</v>
      </c>
      <c r="I534" s="80">
        <v>0</v>
      </c>
      <c r="J534" s="79">
        <v>0</v>
      </c>
      <c r="K534" s="72">
        <f t="shared" si="10"/>
        <v>0</v>
      </c>
    </row>
    <row r="535" spans="2:11">
      <c r="B535" s="73">
        <v>4690</v>
      </c>
      <c r="C535" s="75" t="s">
        <v>811</v>
      </c>
      <c r="D535" s="71">
        <v>0</v>
      </c>
      <c r="E535" s="85">
        <v>0</v>
      </c>
      <c r="F535" s="85">
        <v>0</v>
      </c>
      <c r="G535" s="85">
        <v>0</v>
      </c>
      <c r="H535" s="85">
        <v>0</v>
      </c>
      <c r="I535" s="85">
        <v>0</v>
      </c>
      <c r="J535" s="85">
        <v>0</v>
      </c>
      <c r="K535" s="72">
        <f t="shared" si="10"/>
        <v>0</v>
      </c>
    </row>
    <row r="536" spans="2:11">
      <c r="B536" s="76">
        <v>4691</v>
      </c>
      <c r="C536" s="77" t="s">
        <v>811</v>
      </c>
      <c r="D536" s="78">
        <v>0</v>
      </c>
      <c r="E536" s="78">
        <v>0</v>
      </c>
      <c r="F536" s="80">
        <v>0</v>
      </c>
      <c r="G536" s="83">
        <v>0</v>
      </c>
      <c r="H536" s="78">
        <v>0</v>
      </c>
      <c r="I536" s="80">
        <v>0</v>
      </c>
      <c r="J536" s="78">
        <v>0</v>
      </c>
      <c r="K536" s="72">
        <f t="shared" si="10"/>
        <v>0</v>
      </c>
    </row>
    <row r="537" spans="2:11">
      <c r="B537" s="73">
        <v>4700</v>
      </c>
      <c r="C537" s="84" t="s">
        <v>812</v>
      </c>
      <c r="D537" s="71">
        <v>0</v>
      </c>
      <c r="E537" s="85">
        <v>0</v>
      </c>
      <c r="F537" s="85">
        <v>0</v>
      </c>
      <c r="G537" s="85">
        <v>0</v>
      </c>
      <c r="H537" s="85">
        <v>0</v>
      </c>
      <c r="I537" s="85">
        <v>0</v>
      </c>
      <c r="J537" s="85">
        <v>0</v>
      </c>
      <c r="K537" s="72">
        <f>F537-I537</f>
        <v>0</v>
      </c>
    </row>
    <row r="538" spans="2:11">
      <c r="B538" s="73">
        <v>4710</v>
      </c>
      <c r="C538" s="75" t="s">
        <v>813</v>
      </c>
      <c r="D538" s="71">
        <v>0</v>
      </c>
      <c r="E538" s="85">
        <v>0</v>
      </c>
      <c r="F538" s="85">
        <v>0</v>
      </c>
      <c r="G538" s="85">
        <v>0</v>
      </c>
      <c r="H538" s="85">
        <v>0</v>
      </c>
      <c r="I538" s="85">
        <v>0</v>
      </c>
      <c r="J538" s="85">
        <v>0</v>
      </c>
      <c r="K538" s="72">
        <f t="shared" si="10"/>
        <v>0</v>
      </c>
    </row>
    <row r="539" spans="2:11">
      <c r="B539" s="76">
        <v>4711</v>
      </c>
      <c r="C539" s="77" t="s">
        <v>813</v>
      </c>
      <c r="D539" s="78">
        <v>0</v>
      </c>
      <c r="E539" s="78">
        <v>0</v>
      </c>
      <c r="F539" s="80">
        <v>0</v>
      </c>
      <c r="G539" s="83">
        <v>0</v>
      </c>
      <c r="H539" s="78">
        <v>0</v>
      </c>
      <c r="I539" s="80">
        <v>0</v>
      </c>
      <c r="J539" s="78">
        <v>0</v>
      </c>
      <c r="K539" s="72">
        <f t="shared" si="10"/>
        <v>0</v>
      </c>
    </row>
    <row r="540" spans="2:11">
      <c r="B540" s="73">
        <v>4800</v>
      </c>
      <c r="C540" s="84" t="s">
        <v>814</v>
      </c>
      <c r="D540" s="71">
        <v>0</v>
      </c>
      <c r="E540" s="71">
        <v>0</v>
      </c>
      <c r="F540" s="71">
        <v>0</v>
      </c>
      <c r="G540" s="71">
        <v>0</v>
      </c>
      <c r="H540" s="71">
        <v>0</v>
      </c>
      <c r="I540" s="71">
        <v>0</v>
      </c>
      <c r="J540" s="85">
        <v>0</v>
      </c>
      <c r="K540" s="72">
        <f>F540-I540</f>
        <v>0</v>
      </c>
    </row>
    <row r="541" spans="2:11">
      <c r="B541" s="73">
        <v>4810</v>
      </c>
      <c r="C541" s="75" t="s">
        <v>815</v>
      </c>
      <c r="D541" s="71">
        <v>0</v>
      </c>
      <c r="E541" s="85">
        <v>0</v>
      </c>
      <c r="F541" s="85">
        <v>0</v>
      </c>
      <c r="G541" s="85">
        <v>0</v>
      </c>
      <c r="H541" s="85">
        <v>0</v>
      </c>
      <c r="I541" s="85">
        <v>0</v>
      </c>
      <c r="J541" s="85">
        <v>0</v>
      </c>
      <c r="K541" s="72">
        <f>F541-I541</f>
        <v>0</v>
      </c>
    </row>
    <row r="542" spans="2:11">
      <c r="B542" s="76">
        <v>4811</v>
      </c>
      <c r="C542" s="77" t="s">
        <v>815</v>
      </c>
      <c r="D542" s="78">
        <v>0</v>
      </c>
      <c r="E542" s="78">
        <v>0</v>
      </c>
      <c r="F542" s="80">
        <v>0</v>
      </c>
      <c r="G542" s="78">
        <v>0</v>
      </c>
      <c r="H542" s="78">
        <v>0</v>
      </c>
      <c r="I542" s="80">
        <v>0</v>
      </c>
      <c r="J542" s="79">
        <v>0</v>
      </c>
      <c r="K542" s="91">
        <f t="shared" si="10"/>
        <v>0</v>
      </c>
    </row>
    <row r="543" spans="2:11">
      <c r="B543" s="73">
        <v>4820</v>
      </c>
      <c r="C543" s="75" t="s">
        <v>816</v>
      </c>
      <c r="D543" s="71">
        <v>0</v>
      </c>
      <c r="E543" s="85">
        <v>0</v>
      </c>
      <c r="F543" s="85">
        <v>0</v>
      </c>
      <c r="G543" s="85">
        <v>0</v>
      </c>
      <c r="H543" s="85">
        <v>0</v>
      </c>
      <c r="I543" s="85">
        <v>0</v>
      </c>
      <c r="J543" s="85">
        <v>0</v>
      </c>
      <c r="K543" s="72">
        <f>F543-I543</f>
        <v>0</v>
      </c>
    </row>
    <row r="544" spans="2:11">
      <c r="B544" s="76">
        <v>4821</v>
      </c>
      <c r="C544" s="77" t="s">
        <v>816</v>
      </c>
      <c r="D544" s="78">
        <v>0</v>
      </c>
      <c r="E544" s="78">
        <v>0</v>
      </c>
      <c r="F544" s="80">
        <v>0</v>
      </c>
      <c r="G544" s="78">
        <v>0</v>
      </c>
      <c r="H544" s="78">
        <v>0</v>
      </c>
      <c r="I544" s="80">
        <v>0</v>
      </c>
      <c r="J544" s="79">
        <v>0</v>
      </c>
      <c r="K544" s="91">
        <f t="shared" si="10"/>
        <v>0</v>
      </c>
    </row>
    <row r="545" spans="2:11">
      <c r="B545" s="76">
        <v>4822</v>
      </c>
      <c r="C545" s="77" t="s">
        <v>759</v>
      </c>
      <c r="D545" s="78">
        <v>0</v>
      </c>
      <c r="E545" s="78">
        <v>0</v>
      </c>
      <c r="F545" s="80">
        <v>0</v>
      </c>
      <c r="G545" s="78">
        <v>0</v>
      </c>
      <c r="H545" s="78">
        <v>0</v>
      </c>
      <c r="I545" s="80">
        <v>0</v>
      </c>
      <c r="J545" s="79">
        <v>0</v>
      </c>
      <c r="K545" s="91">
        <f t="shared" si="10"/>
        <v>0</v>
      </c>
    </row>
    <row r="546" spans="2:11">
      <c r="B546" s="73">
        <v>4830</v>
      </c>
      <c r="C546" s="75" t="s">
        <v>817</v>
      </c>
      <c r="D546" s="71">
        <v>0</v>
      </c>
      <c r="E546" s="85">
        <v>0</v>
      </c>
      <c r="F546" s="85">
        <v>0</v>
      </c>
      <c r="G546" s="85">
        <v>0</v>
      </c>
      <c r="H546" s="85">
        <v>0</v>
      </c>
      <c r="I546" s="85">
        <v>0</v>
      </c>
      <c r="J546" s="85">
        <v>0</v>
      </c>
      <c r="K546" s="72">
        <f t="shared" si="10"/>
        <v>0</v>
      </c>
    </row>
    <row r="547" spans="2:11">
      <c r="B547" s="76">
        <v>4831</v>
      </c>
      <c r="C547" s="77" t="s">
        <v>817</v>
      </c>
      <c r="D547" s="78">
        <v>0</v>
      </c>
      <c r="E547" s="78">
        <v>0</v>
      </c>
      <c r="F547" s="80">
        <v>0</v>
      </c>
      <c r="G547" s="78">
        <v>0</v>
      </c>
      <c r="H547" s="78">
        <v>0</v>
      </c>
      <c r="I547" s="80">
        <v>0</v>
      </c>
      <c r="J547" s="79">
        <v>0</v>
      </c>
      <c r="K547" s="91">
        <f t="shared" si="10"/>
        <v>0</v>
      </c>
    </row>
    <row r="548" spans="2:11">
      <c r="B548" s="73">
        <v>4840</v>
      </c>
      <c r="C548" s="75" t="s">
        <v>818</v>
      </c>
      <c r="D548" s="71">
        <v>0</v>
      </c>
      <c r="E548" s="85">
        <v>0</v>
      </c>
      <c r="F548" s="85">
        <v>0</v>
      </c>
      <c r="G548" s="85">
        <v>0</v>
      </c>
      <c r="H548" s="85">
        <v>0</v>
      </c>
      <c r="I548" s="85">
        <v>0</v>
      </c>
      <c r="J548" s="85">
        <v>0</v>
      </c>
      <c r="K548" s="72">
        <f t="shared" si="10"/>
        <v>0</v>
      </c>
    </row>
    <row r="549" spans="2:11">
      <c r="B549" s="76">
        <v>4841</v>
      </c>
      <c r="C549" s="77" t="s">
        <v>819</v>
      </c>
      <c r="D549" s="78">
        <v>0</v>
      </c>
      <c r="E549" s="78">
        <v>0</v>
      </c>
      <c r="F549" s="80">
        <v>0</v>
      </c>
      <c r="G549" s="78">
        <v>0</v>
      </c>
      <c r="H549" s="78">
        <v>0</v>
      </c>
      <c r="I549" s="80">
        <v>0</v>
      </c>
      <c r="J549" s="79">
        <v>0</v>
      </c>
      <c r="K549" s="91">
        <f t="shared" si="10"/>
        <v>0</v>
      </c>
    </row>
    <row r="550" spans="2:11">
      <c r="B550" s="73">
        <v>4850</v>
      </c>
      <c r="C550" s="75" t="s">
        <v>820</v>
      </c>
      <c r="D550" s="71">
        <v>0</v>
      </c>
      <c r="E550" s="85">
        <v>0</v>
      </c>
      <c r="F550" s="85">
        <v>0</v>
      </c>
      <c r="G550" s="85">
        <v>0</v>
      </c>
      <c r="H550" s="85">
        <v>0</v>
      </c>
      <c r="I550" s="85">
        <v>0</v>
      </c>
      <c r="J550" s="85">
        <v>0</v>
      </c>
      <c r="K550" s="72">
        <f t="shared" si="10"/>
        <v>0</v>
      </c>
    </row>
    <row r="551" spans="2:11">
      <c r="B551" s="76">
        <v>4851</v>
      </c>
      <c r="C551" s="77" t="s">
        <v>820</v>
      </c>
      <c r="D551" s="78">
        <v>0</v>
      </c>
      <c r="E551" s="78">
        <v>0</v>
      </c>
      <c r="F551" s="80">
        <v>0</v>
      </c>
      <c r="G551" s="79">
        <v>0</v>
      </c>
      <c r="H551" s="79">
        <v>0</v>
      </c>
      <c r="I551" s="80">
        <v>0</v>
      </c>
      <c r="J551" s="79">
        <v>0</v>
      </c>
      <c r="K551" s="91">
        <f>F552-I552</f>
        <v>0</v>
      </c>
    </row>
    <row r="552" spans="2:11">
      <c r="B552" s="73">
        <v>4900</v>
      </c>
      <c r="C552" s="84" t="s">
        <v>821</v>
      </c>
      <c r="D552" s="71">
        <v>0</v>
      </c>
      <c r="E552" s="85">
        <v>0</v>
      </c>
      <c r="F552" s="85">
        <v>0</v>
      </c>
      <c r="G552" s="85">
        <v>0</v>
      </c>
      <c r="H552" s="85">
        <v>0</v>
      </c>
      <c r="I552" s="85">
        <v>0</v>
      </c>
      <c r="J552" s="85">
        <v>0</v>
      </c>
      <c r="K552" s="72">
        <f>F553-I553</f>
        <v>0</v>
      </c>
    </row>
    <row r="553" spans="2:11">
      <c r="B553" s="73">
        <v>4910</v>
      </c>
      <c r="C553" s="75" t="s">
        <v>822</v>
      </c>
      <c r="D553" s="71">
        <v>0</v>
      </c>
      <c r="E553" s="85">
        <v>0</v>
      </c>
      <c r="F553" s="85">
        <v>0</v>
      </c>
      <c r="G553" s="85">
        <v>0</v>
      </c>
      <c r="H553" s="85">
        <v>0</v>
      </c>
      <c r="I553" s="85">
        <v>0</v>
      </c>
      <c r="J553" s="85">
        <v>0</v>
      </c>
      <c r="K553" s="72">
        <f t="shared" si="10"/>
        <v>0</v>
      </c>
    </row>
    <row r="554" spans="2:11">
      <c r="B554" s="76">
        <v>4911</v>
      </c>
      <c r="C554" s="77" t="s">
        <v>822</v>
      </c>
      <c r="D554" s="78">
        <v>0</v>
      </c>
      <c r="E554" s="78">
        <v>0</v>
      </c>
      <c r="F554" s="80">
        <v>0</v>
      </c>
      <c r="G554" s="78">
        <v>0</v>
      </c>
      <c r="H554" s="78">
        <v>0</v>
      </c>
      <c r="I554" s="80">
        <v>0</v>
      </c>
      <c r="J554" s="79">
        <v>0</v>
      </c>
      <c r="K554" s="91">
        <f t="shared" si="10"/>
        <v>0</v>
      </c>
    </row>
    <row r="555" spans="2:11">
      <c r="B555" s="73">
        <v>4920</v>
      </c>
      <c r="C555" s="75" t="s">
        <v>823</v>
      </c>
      <c r="D555" s="71">
        <v>0</v>
      </c>
      <c r="E555" s="85">
        <v>0</v>
      </c>
      <c r="F555" s="85">
        <v>0</v>
      </c>
      <c r="G555" s="85">
        <v>0</v>
      </c>
      <c r="H555" s="85">
        <v>0</v>
      </c>
      <c r="I555" s="85">
        <v>0</v>
      </c>
      <c r="J555" s="85">
        <v>0</v>
      </c>
      <c r="K555" s="72">
        <f t="shared" si="10"/>
        <v>0</v>
      </c>
    </row>
    <row r="556" spans="2:11">
      <c r="B556" s="76">
        <v>4921</v>
      </c>
      <c r="C556" s="77" t="s">
        <v>823</v>
      </c>
      <c r="D556" s="78">
        <v>0</v>
      </c>
      <c r="E556" s="78">
        <v>0</v>
      </c>
      <c r="F556" s="80">
        <v>0</v>
      </c>
      <c r="G556" s="78">
        <v>0</v>
      </c>
      <c r="H556" s="78">
        <v>0</v>
      </c>
      <c r="I556" s="80">
        <v>0</v>
      </c>
      <c r="J556" s="79">
        <v>0</v>
      </c>
      <c r="K556" s="91">
        <f t="shared" si="10"/>
        <v>0</v>
      </c>
    </row>
    <row r="557" spans="2:11">
      <c r="B557" s="73">
        <v>4930</v>
      </c>
      <c r="C557" s="75" t="s">
        <v>824</v>
      </c>
      <c r="D557" s="71">
        <v>0</v>
      </c>
      <c r="E557" s="85">
        <v>0</v>
      </c>
      <c r="F557" s="85">
        <v>0</v>
      </c>
      <c r="G557" s="85">
        <v>0</v>
      </c>
      <c r="H557" s="85">
        <v>0</v>
      </c>
      <c r="I557" s="85">
        <v>0</v>
      </c>
      <c r="J557" s="85">
        <v>0</v>
      </c>
      <c r="K557" s="72">
        <f t="shared" si="10"/>
        <v>0</v>
      </c>
    </row>
    <row r="558" spans="2:11">
      <c r="B558" s="76">
        <v>4931</v>
      </c>
      <c r="C558" s="77" t="s">
        <v>824</v>
      </c>
      <c r="D558" s="78">
        <v>0</v>
      </c>
      <c r="E558" s="78">
        <v>0</v>
      </c>
      <c r="F558" s="80">
        <v>0</v>
      </c>
      <c r="G558" s="78">
        <v>0</v>
      </c>
      <c r="H558" s="78">
        <v>0</v>
      </c>
      <c r="I558" s="80">
        <v>0</v>
      </c>
      <c r="J558" s="79">
        <v>0</v>
      </c>
      <c r="K558" s="91">
        <f t="shared" si="10"/>
        <v>0</v>
      </c>
    </row>
    <row r="559" spans="2:11">
      <c r="B559" s="73" t="s">
        <v>381</v>
      </c>
      <c r="C559" s="92"/>
      <c r="D559" s="71">
        <f t="shared" ref="D559:J559" si="11">D432+D451+D463+D487+D514+D522+D537+D540+D552</f>
        <v>213200</v>
      </c>
      <c r="E559" s="71">
        <f t="shared" si="11"/>
        <v>317894.32</v>
      </c>
      <c r="F559" s="71">
        <f t="shared" si="11"/>
        <v>531094.31999999995</v>
      </c>
      <c r="G559" s="71">
        <f t="shared" si="11"/>
        <v>0</v>
      </c>
      <c r="H559" s="71">
        <f t="shared" si="11"/>
        <v>0</v>
      </c>
      <c r="I559" s="71">
        <f t="shared" si="11"/>
        <v>519078.47</v>
      </c>
      <c r="J559" s="71">
        <f t="shared" si="11"/>
        <v>519078.47</v>
      </c>
      <c r="K559" s="72">
        <f t="shared" si="10"/>
        <v>12015.849999999977</v>
      </c>
    </row>
    <row r="560" spans="2:11">
      <c r="B560" s="73">
        <v>5000</v>
      </c>
      <c r="C560" s="84" t="s">
        <v>825</v>
      </c>
      <c r="D560" s="71">
        <v>776100</v>
      </c>
      <c r="E560" s="71">
        <v>-210036.44</v>
      </c>
      <c r="F560" s="71">
        <v>566063.56000000006</v>
      </c>
      <c r="G560" s="71">
        <v>0</v>
      </c>
      <c r="H560" s="71">
        <v>0</v>
      </c>
      <c r="I560" s="71">
        <v>8168.49</v>
      </c>
      <c r="J560" s="71">
        <v>8168.49</v>
      </c>
      <c r="K560" s="72">
        <f t="shared" si="10"/>
        <v>557895.07000000007</v>
      </c>
    </row>
    <row r="561" spans="2:11">
      <c r="B561" s="73">
        <v>5100</v>
      </c>
      <c r="C561" s="88" t="s">
        <v>826</v>
      </c>
      <c r="D561" s="71">
        <v>29700</v>
      </c>
      <c r="E561" s="85">
        <v>-21531.51</v>
      </c>
      <c r="F561" s="85">
        <v>8168.49</v>
      </c>
      <c r="G561" s="85">
        <v>0</v>
      </c>
      <c r="H561" s="85">
        <v>0</v>
      </c>
      <c r="I561" s="85">
        <v>8168.49</v>
      </c>
      <c r="J561" s="85">
        <v>8168.49</v>
      </c>
      <c r="K561" s="72">
        <f t="shared" si="10"/>
        <v>0</v>
      </c>
    </row>
    <row r="562" spans="2:11">
      <c r="B562" s="73">
        <v>5110</v>
      </c>
      <c r="C562" s="75" t="s">
        <v>827</v>
      </c>
      <c r="D562" s="71">
        <v>0</v>
      </c>
      <c r="E562" s="85">
        <v>0</v>
      </c>
      <c r="F562" s="85">
        <v>0</v>
      </c>
      <c r="G562" s="85">
        <v>0</v>
      </c>
      <c r="H562" s="85">
        <v>0</v>
      </c>
      <c r="I562" s="85">
        <v>0</v>
      </c>
      <c r="J562" s="85">
        <v>0</v>
      </c>
      <c r="K562" s="72">
        <f t="shared" si="10"/>
        <v>0</v>
      </c>
    </row>
    <row r="563" spans="2:11">
      <c r="B563" s="76">
        <v>5111</v>
      </c>
      <c r="C563" s="77" t="s">
        <v>828</v>
      </c>
      <c r="D563" s="78">
        <v>0</v>
      </c>
      <c r="E563" s="78">
        <v>0</v>
      </c>
      <c r="F563" s="80">
        <v>0</v>
      </c>
      <c r="G563" s="78">
        <v>0</v>
      </c>
      <c r="H563" s="78">
        <v>0</v>
      </c>
      <c r="I563" s="80">
        <v>0</v>
      </c>
      <c r="J563" s="79">
        <v>0</v>
      </c>
      <c r="K563" s="91">
        <f t="shared" si="10"/>
        <v>0</v>
      </c>
    </row>
    <row r="564" spans="2:11">
      <c r="B564" s="76">
        <v>5112</v>
      </c>
      <c r="C564" s="77" t="s">
        <v>829</v>
      </c>
      <c r="D564" s="78">
        <v>0</v>
      </c>
      <c r="E564" s="78">
        <v>0</v>
      </c>
      <c r="F564" s="80">
        <v>0</v>
      </c>
      <c r="G564" s="78">
        <v>0</v>
      </c>
      <c r="H564" s="78">
        <v>0</v>
      </c>
      <c r="I564" s="80">
        <v>0</v>
      </c>
      <c r="J564" s="79">
        <v>0</v>
      </c>
      <c r="K564" s="91">
        <f t="shared" si="10"/>
        <v>0</v>
      </c>
    </row>
    <row r="565" spans="2:11">
      <c r="B565" s="73">
        <v>5120</v>
      </c>
      <c r="C565" s="75" t="s">
        <v>830</v>
      </c>
      <c r="D565" s="71">
        <v>0</v>
      </c>
      <c r="E565" s="85">
        <v>0</v>
      </c>
      <c r="F565" s="85">
        <v>0</v>
      </c>
      <c r="G565" s="85">
        <v>0</v>
      </c>
      <c r="H565" s="85">
        <v>0</v>
      </c>
      <c r="I565" s="85">
        <v>0</v>
      </c>
      <c r="J565" s="85">
        <v>0</v>
      </c>
      <c r="K565" s="72">
        <f t="shared" si="10"/>
        <v>0</v>
      </c>
    </row>
    <row r="566" spans="2:11">
      <c r="B566" s="76">
        <v>5121</v>
      </c>
      <c r="C566" s="77" t="s">
        <v>830</v>
      </c>
      <c r="D566" s="78">
        <v>0</v>
      </c>
      <c r="E566" s="78">
        <v>0</v>
      </c>
      <c r="F566" s="80">
        <v>0</v>
      </c>
      <c r="G566" s="78">
        <v>0</v>
      </c>
      <c r="H566" s="78">
        <v>0</v>
      </c>
      <c r="I566" s="80">
        <v>0</v>
      </c>
      <c r="J566" s="79">
        <v>0</v>
      </c>
      <c r="K566" s="91">
        <f t="shared" si="10"/>
        <v>0</v>
      </c>
    </row>
    <row r="567" spans="2:11">
      <c r="B567" s="73">
        <v>5130</v>
      </c>
      <c r="C567" s="75" t="s">
        <v>831</v>
      </c>
      <c r="D567" s="71">
        <v>0</v>
      </c>
      <c r="E567" s="85">
        <v>0</v>
      </c>
      <c r="F567" s="85">
        <v>0</v>
      </c>
      <c r="G567" s="85">
        <v>0</v>
      </c>
      <c r="H567" s="85">
        <v>0</v>
      </c>
      <c r="I567" s="85">
        <v>0</v>
      </c>
      <c r="J567" s="85">
        <v>0</v>
      </c>
      <c r="K567" s="72">
        <f t="shared" si="10"/>
        <v>0</v>
      </c>
    </row>
    <row r="568" spans="2:11">
      <c r="B568" s="76">
        <v>5131</v>
      </c>
      <c r="C568" s="77" t="s">
        <v>832</v>
      </c>
      <c r="D568" s="78">
        <v>0</v>
      </c>
      <c r="E568" s="78">
        <v>0</v>
      </c>
      <c r="F568" s="80">
        <v>0</v>
      </c>
      <c r="G568" s="78">
        <v>0</v>
      </c>
      <c r="H568" s="78">
        <v>0</v>
      </c>
      <c r="I568" s="80">
        <v>0</v>
      </c>
      <c r="J568" s="79">
        <v>0</v>
      </c>
      <c r="K568" s="91">
        <f t="shared" si="10"/>
        <v>0</v>
      </c>
    </row>
    <row r="569" spans="2:11">
      <c r="B569" s="76">
        <v>5132</v>
      </c>
      <c r="C569" s="77" t="s">
        <v>833</v>
      </c>
      <c r="D569" s="78">
        <v>0</v>
      </c>
      <c r="E569" s="78">
        <v>0</v>
      </c>
      <c r="F569" s="80">
        <v>0</v>
      </c>
      <c r="G569" s="78">
        <v>0</v>
      </c>
      <c r="H569" s="78">
        <v>0</v>
      </c>
      <c r="I569" s="80">
        <v>0</v>
      </c>
      <c r="J569" s="79">
        <v>0</v>
      </c>
      <c r="K569" s="91">
        <f t="shared" si="10"/>
        <v>0</v>
      </c>
    </row>
    <row r="570" spans="2:11">
      <c r="B570" s="76">
        <v>5133</v>
      </c>
      <c r="C570" s="77" t="s">
        <v>834</v>
      </c>
      <c r="D570" s="78">
        <v>0</v>
      </c>
      <c r="E570" s="78">
        <v>0</v>
      </c>
      <c r="F570" s="80">
        <v>0</v>
      </c>
      <c r="G570" s="78">
        <v>0</v>
      </c>
      <c r="H570" s="78">
        <v>0</v>
      </c>
      <c r="I570" s="80">
        <v>0</v>
      </c>
      <c r="J570" s="79">
        <v>0</v>
      </c>
      <c r="K570" s="91">
        <f t="shared" si="10"/>
        <v>0</v>
      </c>
    </row>
    <row r="571" spans="2:11">
      <c r="B571" s="73">
        <v>5140</v>
      </c>
      <c r="C571" s="75" t="s">
        <v>835</v>
      </c>
      <c r="D571" s="71">
        <v>0</v>
      </c>
      <c r="E571" s="85">
        <v>0</v>
      </c>
      <c r="F571" s="85">
        <v>0</v>
      </c>
      <c r="G571" s="85">
        <v>0</v>
      </c>
      <c r="H571" s="85">
        <v>0</v>
      </c>
      <c r="I571" s="85">
        <v>0</v>
      </c>
      <c r="J571" s="85">
        <v>0</v>
      </c>
      <c r="K571" s="72">
        <f t="shared" si="10"/>
        <v>0</v>
      </c>
    </row>
    <row r="572" spans="2:11">
      <c r="B572" s="76">
        <v>5141</v>
      </c>
      <c r="C572" s="77" t="s">
        <v>835</v>
      </c>
      <c r="D572" s="93">
        <v>0</v>
      </c>
      <c r="E572" s="93">
        <v>0</v>
      </c>
      <c r="F572" s="80">
        <v>0</v>
      </c>
      <c r="G572" s="78">
        <v>0</v>
      </c>
      <c r="H572" s="78">
        <v>0</v>
      </c>
      <c r="I572" s="80">
        <v>0</v>
      </c>
      <c r="J572" s="79">
        <v>0</v>
      </c>
      <c r="K572" s="91">
        <f t="shared" si="10"/>
        <v>0</v>
      </c>
    </row>
    <row r="573" spans="2:11">
      <c r="B573" s="73">
        <v>5150</v>
      </c>
      <c r="C573" s="75" t="s">
        <v>836</v>
      </c>
      <c r="D573" s="71">
        <v>29700</v>
      </c>
      <c r="E573" s="85">
        <v>-21531.51</v>
      </c>
      <c r="F573" s="85">
        <v>8168.49</v>
      </c>
      <c r="G573" s="85">
        <v>0</v>
      </c>
      <c r="H573" s="85">
        <v>0</v>
      </c>
      <c r="I573" s="85">
        <v>8168.49</v>
      </c>
      <c r="J573" s="85">
        <v>8168.49</v>
      </c>
      <c r="K573" s="72">
        <f t="shared" si="10"/>
        <v>0</v>
      </c>
    </row>
    <row r="574" spans="2:11">
      <c r="B574" s="76">
        <v>5151</v>
      </c>
      <c r="C574" s="77" t="s">
        <v>837</v>
      </c>
      <c r="D574" s="78">
        <v>29700</v>
      </c>
      <c r="E574" s="78">
        <v>-21531.51</v>
      </c>
      <c r="F574" s="80">
        <v>8168.49</v>
      </c>
      <c r="G574" s="78">
        <v>0</v>
      </c>
      <c r="H574" s="78">
        <v>0</v>
      </c>
      <c r="I574" s="80">
        <v>8168.49</v>
      </c>
      <c r="J574" s="79">
        <v>8168.49</v>
      </c>
      <c r="K574" s="91">
        <f t="shared" si="10"/>
        <v>0</v>
      </c>
    </row>
    <row r="575" spans="2:11">
      <c r="B575" s="73">
        <v>5190</v>
      </c>
      <c r="C575" s="75" t="s">
        <v>838</v>
      </c>
      <c r="D575" s="71">
        <v>0</v>
      </c>
      <c r="E575" s="85">
        <v>0</v>
      </c>
      <c r="F575" s="85">
        <v>0</v>
      </c>
      <c r="G575" s="85">
        <v>0</v>
      </c>
      <c r="H575" s="85">
        <v>0</v>
      </c>
      <c r="I575" s="85">
        <v>0</v>
      </c>
      <c r="J575" s="85">
        <v>0</v>
      </c>
      <c r="K575" s="72">
        <f t="shared" si="10"/>
        <v>0</v>
      </c>
    </row>
    <row r="576" spans="2:11">
      <c r="B576" s="76">
        <v>5191</v>
      </c>
      <c r="C576" s="77" t="s">
        <v>839</v>
      </c>
      <c r="D576" s="78">
        <v>0</v>
      </c>
      <c r="E576" s="78">
        <v>0</v>
      </c>
      <c r="F576" s="80">
        <v>0</v>
      </c>
      <c r="G576" s="78">
        <v>0</v>
      </c>
      <c r="H576" s="78">
        <v>0</v>
      </c>
      <c r="I576" s="80">
        <v>0</v>
      </c>
      <c r="J576" s="79">
        <v>0</v>
      </c>
      <c r="K576" s="91">
        <f t="shared" si="10"/>
        <v>0</v>
      </c>
    </row>
    <row r="577" spans="2:11">
      <c r="B577" s="76">
        <v>5192</v>
      </c>
      <c r="C577" s="77" t="s">
        <v>840</v>
      </c>
      <c r="D577" s="78">
        <v>0</v>
      </c>
      <c r="E577" s="78">
        <v>0</v>
      </c>
      <c r="F577" s="80">
        <v>0</v>
      </c>
      <c r="G577" s="78">
        <v>0</v>
      </c>
      <c r="H577" s="78">
        <v>0</v>
      </c>
      <c r="I577" s="80">
        <v>0</v>
      </c>
      <c r="J577" s="79">
        <v>0</v>
      </c>
      <c r="K577" s="91">
        <f t="shared" si="10"/>
        <v>0</v>
      </c>
    </row>
    <row r="578" spans="2:11">
      <c r="B578" s="73">
        <v>5200</v>
      </c>
      <c r="C578" s="84" t="s">
        <v>841</v>
      </c>
      <c r="D578" s="71">
        <v>0</v>
      </c>
      <c r="E578" s="85">
        <v>0</v>
      </c>
      <c r="F578" s="85">
        <v>0</v>
      </c>
      <c r="G578" s="85">
        <v>0</v>
      </c>
      <c r="H578" s="85">
        <v>0</v>
      </c>
      <c r="I578" s="85">
        <v>0</v>
      </c>
      <c r="J578" s="85">
        <v>0</v>
      </c>
      <c r="K578" s="72">
        <f t="shared" si="10"/>
        <v>0</v>
      </c>
    </row>
    <row r="579" spans="2:11">
      <c r="B579" s="73">
        <v>5210</v>
      </c>
      <c r="C579" s="75" t="s">
        <v>842</v>
      </c>
      <c r="D579" s="71">
        <v>0</v>
      </c>
      <c r="E579" s="85">
        <v>0</v>
      </c>
      <c r="F579" s="85">
        <v>0</v>
      </c>
      <c r="G579" s="85">
        <v>0</v>
      </c>
      <c r="H579" s="85">
        <v>0</v>
      </c>
      <c r="I579" s="85">
        <v>0</v>
      </c>
      <c r="J579" s="85">
        <v>0</v>
      </c>
      <c r="K579" s="72">
        <f t="shared" si="10"/>
        <v>0</v>
      </c>
    </row>
    <row r="580" spans="2:11">
      <c r="B580" s="76">
        <v>5211</v>
      </c>
      <c r="C580" s="77" t="s">
        <v>842</v>
      </c>
      <c r="D580" s="78">
        <v>0</v>
      </c>
      <c r="E580" s="78">
        <v>0</v>
      </c>
      <c r="F580" s="80">
        <v>0</v>
      </c>
      <c r="G580" s="78">
        <v>0</v>
      </c>
      <c r="H580" s="78">
        <v>0</v>
      </c>
      <c r="I580" s="80">
        <v>0</v>
      </c>
      <c r="J580" s="79">
        <v>0</v>
      </c>
      <c r="K580" s="91">
        <f t="shared" si="10"/>
        <v>0</v>
      </c>
    </row>
    <row r="581" spans="2:11">
      <c r="B581" s="73">
        <v>5220</v>
      </c>
      <c r="C581" s="75" t="s">
        <v>843</v>
      </c>
      <c r="D581" s="71">
        <v>0</v>
      </c>
      <c r="E581" s="85">
        <v>0</v>
      </c>
      <c r="F581" s="85">
        <v>0</v>
      </c>
      <c r="G581" s="85">
        <v>0</v>
      </c>
      <c r="H581" s="85">
        <v>0</v>
      </c>
      <c r="I581" s="85">
        <v>0</v>
      </c>
      <c r="J581" s="85">
        <v>0</v>
      </c>
      <c r="K581" s="72">
        <f t="shared" si="10"/>
        <v>0</v>
      </c>
    </row>
    <row r="582" spans="2:11">
      <c r="B582" s="76">
        <v>5221</v>
      </c>
      <c r="C582" s="77" t="s">
        <v>844</v>
      </c>
      <c r="D582" s="78">
        <v>0</v>
      </c>
      <c r="E582" s="78">
        <v>0</v>
      </c>
      <c r="F582" s="80">
        <v>0</v>
      </c>
      <c r="G582" s="78">
        <v>0</v>
      </c>
      <c r="H582" s="78">
        <v>0</v>
      </c>
      <c r="I582" s="80">
        <v>0</v>
      </c>
      <c r="J582" s="79">
        <v>0</v>
      </c>
      <c r="K582" s="91">
        <f t="shared" si="10"/>
        <v>0</v>
      </c>
    </row>
    <row r="583" spans="2:11">
      <c r="B583" s="73">
        <v>5230</v>
      </c>
      <c r="C583" s="75" t="s">
        <v>845</v>
      </c>
      <c r="D583" s="71">
        <v>0</v>
      </c>
      <c r="E583" s="85">
        <v>0</v>
      </c>
      <c r="F583" s="85">
        <v>0</v>
      </c>
      <c r="G583" s="85">
        <v>0</v>
      </c>
      <c r="H583" s="85">
        <v>0</v>
      </c>
      <c r="I583" s="85">
        <v>0</v>
      </c>
      <c r="J583" s="85">
        <v>0</v>
      </c>
      <c r="K583" s="72">
        <f t="shared" si="10"/>
        <v>0</v>
      </c>
    </row>
    <row r="584" spans="2:11">
      <c r="B584" s="76">
        <v>5231</v>
      </c>
      <c r="C584" s="77" t="s">
        <v>846</v>
      </c>
      <c r="D584" s="78">
        <v>0</v>
      </c>
      <c r="E584" s="78">
        <v>0</v>
      </c>
      <c r="F584" s="80">
        <v>0</v>
      </c>
      <c r="G584" s="78">
        <v>0</v>
      </c>
      <c r="H584" s="78">
        <v>0</v>
      </c>
      <c r="I584" s="80">
        <v>0</v>
      </c>
      <c r="J584" s="79">
        <v>0</v>
      </c>
      <c r="K584" s="91">
        <f t="shared" si="10"/>
        <v>0</v>
      </c>
    </row>
    <row r="585" spans="2:11">
      <c r="B585" s="73">
        <v>5290</v>
      </c>
      <c r="C585" s="75" t="s">
        <v>847</v>
      </c>
      <c r="D585" s="71">
        <v>0</v>
      </c>
      <c r="E585" s="85">
        <v>0</v>
      </c>
      <c r="F585" s="85">
        <v>0</v>
      </c>
      <c r="G585" s="85">
        <v>0</v>
      </c>
      <c r="H585" s="85">
        <v>0</v>
      </c>
      <c r="I585" s="85">
        <v>0</v>
      </c>
      <c r="J585" s="85">
        <v>0</v>
      </c>
      <c r="K585" s="72">
        <f t="shared" si="10"/>
        <v>0</v>
      </c>
    </row>
    <row r="586" spans="2:11">
      <c r="B586" s="76">
        <v>5291</v>
      </c>
      <c r="C586" s="77" t="s">
        <v>848</v>
      </c>
      <c r="D586" s="78">
        <v>0</v>
      </c>
      <c r="E586" s="78">
        <v>0</v>
      </c>
      <c r="F586" s="80">
        <v>0</v>
      </c>
      <c r="G586" s="78">
        <v>0</v>
      </c>
      <c r="H586" s="78">
        <v>0</v>
      </c>
      <c r="I586" s="80">
        <v>0</v>
      </c>
      <c r="J586" s="79">
        <v>0</v>
      </c>
      <c r="K586" s="91">
        <f t="shared" si="10"/>
        <v>0</v>
      </c>
    </row>
    <row r="587" spans="2:11">
      <c r="B587" s="73">
        <v>5300</v>
      </c>
      <c r="C587" s="84" t="s">
        <v>849</v>
      </c>
      <c r="D587" s="71">
        <v>70000</v>
      </c>
      <c r="E587" s="85">
        <v>-70000</v>
      </c>
      <c r="F587" s="85">
        <v>0</v>
      </c>
      <c r="G587" s="85">
        <v>0</v>
      </c>
      <c r="H587" s="85">
        <v>0</v>
      </c>
      <c r="I587" s="85">
        <v>0</v>
      </c>
      <c r="J587" s="85">
        <v>0</v>
      </c>
      <c r="K587" s="72">
        <f t="shared" si="10"/>
        <v>0</v>
      </c>
    </row>
    <row r="588" spans="2:11">
      <c r="B588" s="73">
        <v>5310</v>
      </c>
      <c r="C588" s="75" t="s">
        <v>850</v>
      </c>
      <c r="D588" s="71">
        <v>70000</v>
      </c>
      <c r="E588" s="85">
        <v>-70000</v>
      </c>
      <c r="F588" s="85">
        <v>0</v>
      </c>
      <c r="G588" s="85">
        <v>0</v>
      </c>
      <c r="H588" s="85">
        <v>0</v>
      </c>
      <c r="I588" s="85">
        <v>0</v>
      </c>
      <c r="J588" s="85">
        <v>0</v>
      </c>
      <c r="K588" s="72">
        <f t="shared" si="10"/>
        <v>0</v>
      </c>
    </row>
    <row r="589" spans="2:11">
      <c r="B589" s="76">
        <v>5311</v>
      </c>
      <c r="C589" s="77" t="s">
        <v>850</v>
      </c>
      <c r="D589" s="78">
        <v>70000</v>
      </c>
      <c r="E589" s="78">
        <v>-70000</v>
      </c>
      <c r="F589" s="80">
        <v>0</v>
      </c>
      <c r="G589" s="78">
        <v>0</v>
      </c>
      <c r="H589" s="78">
        <v>0</v>
      </c>
      <c r="I589" s="80">
        <v>0</v>
      </c>
      <c r="J589" s="79">
        <v>0</v>
      </c>
      <c r="K589" s="91">
        <f t="shared" si="10"/>
        <v>0</v>
      </c>
    </row>
    <row r="590" spans="2:11">
      <c r="B590" s="73">
        <v>5320</v>
      </c>
      <c r="C590" s="75" t="s">
        <v>851</v>
      </c>
      <c r="D590" s="71">
        <v>0</v>
      </c>
      <c r="E590" s="85">
        <v>0</v>
      </c>
      <c r="F590" s="85">
        <v>0</v>
      </c>
      <c r="G590" s="85">
        <v>0</v>
      </c>
      <c r="H590" s="85">
        <v>0</v>
      </c>
      <c r="I590" s="85">
        <v>0</v>
      </c>
      <c r="J590" s="85">
        <v>0</v>
      </c>
      <c r="K590" s="72">
        <f t="shared" si="10"/>
        <v>0</v>
      </c>
    </row>
    <row r="591" spans="2:11">
      <c r="B591" s="76">
        <v>5321</v>
      </c>
      <c r="C591" s="77" t="s">
        <v>851</v>
      </c>
      <c r="D591" s="78">
        <v>0</v>
      </c>
      <c r="E591" s="78">
        <v>0</v>
      </c>
      <c r="F591" s="80">
        <v>0</v>
      </c>
      <c r="G591" s="78">
        <v>0</v>
      </c>
      <c r="H591" s="78">
        <v>0</v>
      </c>
      <c r="I591" s="80">
        <v>0</v>
      </c>
      <c r="J591" s="79">
        <v>0</v>
      </c>
      <c r="K591" s="91">
        <f t="shared" si="10"/>
        <v>0</v>
      </c>
    </row>
    <row r="592" spans="2:11">
      <c r="B592" s="73">
        <v>5400</v>
      </c>
      <c r="C592" s="88" t="s">
        <v>852</v>
      </c>
      <c r="D592" s="71">
        <v>630000</v>
      </c>
      <c r="E592" s="85">
        <v>-118504.93</v>
      </c>
      <c r="F592" s="85">
        <v>511495.07</v>
      </c>
      <c r="G592" s="85">
        <v>0</v>
      </c>
      <c r="H592" s="85">
        <v>0</v>
      </c>
      <c r="I592" s="85">
        <v>0</v>
      </c>
      <c r="J592" s="85">
        <v>0</v>
      </c>
      <c r="K592" s="72">
        <f t="shared" si="10"/>
        <v>511495.07</v>
      </c>
    </row>
    <row r="593" spans="2:11">
      <c r="B593" s="73">
        <v>5410</v>
      </c>
      <c r="C593" s="75" t="s">
        <v>853</v>
      </c>
      <c r="D593" s="71">
        <v>630000</v>
      </c>
      <c r="E593" s="85">
        <v>-118504.93</v>
      </c>
      <c r="F593" s="85">
        <v>511495.07</v>
      </c>
      <c r="G593" s="85">
        <v>0</v>
      </c>
      <c r="H593" s="85">
        <v>0</v>
      </c>
      <c r="I593" s="85">
        <v>0</v>
      </c>
      <c r="J593" s="85">
        <v>0</v>
      </c>
      <c r="K593" s="72">
        <f t="shared" si="10"/>
        <v>511495.07</v>
      </c>
    </row>
    <row r="594" spans="2:11">
      <c r="B594" s="76">
        <v>5411</v>
      </c>
      <c r="C594" s="77" t="s">
        <v>854</v>
      </c>
      <c r="D594" s="78">
        <v>630000</v>
      </c>
      <c r="E594" s="78">
        <v>-118504.93</v>
      </c>
      <c r="F594" s="80">
        <v>511495.07</v>
      </c>
      <c r="G594" s="78">
        <v>0</v>
      </c>
      <c r="H594" s="78">
        <v>0</v>
      </c>
      <c r="I594" s="80">
        <v>0</v>
      </c>
      <c r="J594" s="79">
        <v>0</v>
      </c>
      <c r="K594" s="91">
        <f t="shared" si="10"/>
        <v>511495.07</v>
      </c>
    </row>
    <row r="595" spans="2:11">
      <c r="B595" s="76">
        <v>5412</v>
      </c>
      <c r="C595" s="77" t="s">
        <v>855</v>
      </c>
      <c r="D595" s="78">
        <v>0</v>
      </c>
      <c r="E595" s="78">
        <v>0</v>
      </c>
      <c r="F595" s="80">
        <v>0</v>
      </c>
      <c r="G595" s="78">
        <v>0</v>
      </c>
      <c r="H595" s="78">
        <v>0</v>
      </c>
      <c r="I595" s="80">
        <v>0</v>
      </c>
      <c r="J595" s="79">
        <v>0</v>
      </c>
      <c r="K595" s="91">
        <f t="shared" si="10"/>
        <v>0</v>
      </c>
    </row>
    <row r="596" spans="2:11">
      <c r="B596" s="73">
        <v>5420</v>
      </c>
      <c r="C596" s="75" t="s">
        <v>856</v>
      </c>
      <c r="D596" s="71">
        <v>0</v>
      </c>
      <c r="E596" s="85">
        <v>0</v>
      </c>
      <c r="F596" s="85">
        <v>0</v>
      </c>
      <c r="G596" s="85">
        <v>0</v>
      </c>
      <c r="H596" s="85">
        <v>0</v>
      </c>
      <c r="I596" s="85">
        <v>0</v>
      </c>
      <c r="J596" s="85">
        <v>0</v>
      </c>
      <c r="K596" s="72">
        <f t="shared" si="10"/>
        <v>0</v>
      </c>
    </row>
    <row r="597" spans="2:11">
      <c r="B597" s="76">
        <v>5421</v>
      </c>
      <c r="C597" s="77" t="s">
        <v>856</v>
      </c>
      <c r="D597" s="78">
        <v>0</v>
      </c>
      <c r="E597" s="78">
        <v>0</v>
      </c>
      <c r="F597" s="80">
        <v>0</v>
      </c>
      <c r="G597" s="78">
        <v>0</v>
      </c>
      <c r="H597" s="78">
        <v>0</v>
      </c>
      <c r="I597" s="80">
        <v>0</v>
      </c>
      <c r="J597" s="79">
        <v>0</v>
      </c>
      <c r="K597" s="91">
        <f t="shared" si="10"/>
        <v>0</v>
      </c>
    </row>
    <row r="598" spans="2:11">
      <c r="B598" s="73">
        <v>5430</v>
      </c>
      <c r="C598" s="75" t="s">
        <v>857</v>
      </c>
      <c r="D598" s="71">
        <v>0</v>
      </c>
      <c r="E598" s="85">
        <v>0</v>
      </c>
      <c r="F598" s="85">
        <v>0</v>
      </c>
      <c r="G598" s="85">
        <v>0</v>
      </c>
      <c r="H598" s="85">
        <v>0</v>
      </c>
      <c r="I598" s="85">
        <v>0</v>
      </c>
      <c r="J598" s="85">
        <v>0</v>
      </c>
      <c r="K598" s="72">
        <f t="shared" ref="K598:K661" si="12">F598-I598</f>
        <v>0</v>
      </c>
    </row>
    <row r="599" spans="2:11">
      <c r="B599" s="76">
        <v>5431</v>
      </c>
      <c r="C599" s="77" t="s">
        <v>858</v>
      </c>
      <c r="D599" s="78">
        <v>0</v>
      </c>
      <c r="E599" s="78">
        <v>0</v>
      </c>
      <c r="F599" s="80">
        <v>0</v>
      </c>
      <c r="G599" s="78">
        <v>0</v>
      </c>
      <c r="H599" s="78">
        <v>0</v>
      </c>
      <c r="I599" s="80">
        <v>0</v>
      </c>
      <c r="J599" s="79">
        <v>0</v>
      </c>
      <c r="K599" s="91">
        <f t="shared" si="12"/>
        <v>0</v>
      </c>
    </row>
    <row r="600" spans="2:11">
      <c r="B600" s="73">
        <v>5440</v>
      </c>
      <c r="C600" s="75" t="s">
        <v>859</v>
      </c>
      <c r="D600" s="71">
        <v>0</v>
      </c>
      <c r="E600" s="85">
        <v>0</v>
      </c>
      <c r="F600" s="85">
        <v>0</v>
      </c>
      <c r="G600" s="85">
        <v>0</v>
      </c>
      <c r="H600" s="85">
        <v>0</v>
      </c>
      <c r="I600" s="85">
        <v>0</v>
      </c>
      <c r="J600" s="85">
        <v>0</v>
      </c>
      <c r="K600" s="72">
        <f t="shared" si="12"/>
        <v>0</v>
      </c>
    </row>
    <row r="601" spans="2:11">
      <c r="B601" s="76">
        <v>5441</v>
      </c>
      <c r="C601" s="77" t="s">
        <v>859</v>
      </c>
      <c r="D601" s="78">
        <v>0</v>
      </c>
      <c r="E601" s="78">
        <v>0</v>
      </c>
      <c r="F601" s="80">
        <v>0</v>
      </c>
      <c r="G601" s="78">
        <v>0</v>
      </c>
      <c r="H601" s="78">
        <v>0</v>
      </c>
      <c r="I601" s="80">
        <v>0</v>
      </c>
      <c r="J601" s="79">
        <v>0</v>
      </c>
      <c r="K601" s="91">
        <f t="shared" si="12"/>
        <v>0</v>
      </c>
    </row>
    <row r="602" spans="2:11">
      <c r="B602" s="73">
        <v>5450</v>
      </c>
      <c r="C602" s="75" t="s">
        <v>860</v>
      </c>
      <c r="D602" s="71">
        <v>0</v>
      </c>
      <c r="E602" s="85">
        <v>0</v>
      </c>
      <c r="F602" s="85">
        <v>0</v>
      </c>
      <c r="G602" s="85">
        <v>0</v>
      </c>
      <c r="H602" s="85">
        <v>0</v>
      </c>
      <c r="I602" s="85">
        <v>0</v>
      </c>
      <c r="J602" s="85">
        <v>0</v>
      </c>
      <c r="K602" s="72">
        <f t="shared" si="12"/>
        <v>0</v>
      </c>
    </row>
    <row r="603" spans="2:11">
      <c r="B603" s="76">
        <v>5451</v>
      </c>
      <c r="C603" s="77" t="s">
        <v>861</v>
      </c>
      <c r="D603" s="78">
        <v>0</v>
      </c>
      <c r="E603" s="78">
        <v>0</v>
      </c>
      <c r="F603" s="80">
        <v>0</v>
      </c>
      <c r="G603" s="78">
        <v>0</v>
      </c>
      <c r="H603" s="78">
        <v>0</v>
      </c>
      <c r="I603" s="80">
        <v>0</v>
      </c>
      <c r="J603" s="79">
        <v>0</v>
      </c>
      <c r="K603" s="91">
        <f t="shared" si="12"/>
        <v>0</v>
      </c>
    </row>
    <row r="604" spans="2:11">
      <c r="B604" s="73">
        <v>5490</v>
      </c>
      <c r="C604" s="75" t="s">
        <v>862</v>
      </c>
      <c r="D604" s="71">
        <v>0</v>
      </c>
      <c r="E604" s="85">
        <v>0</v>
      </c>
      <c r="F604" s="85">
        <v>0</v>
      </c>
      <c r="G604" s="85">
        <v>0</v>
      </c>
      <c r="H604" s="85">
        <v>0</v>
      </c>
      <c r="I604" s="85">
        <v>0</v>
      </c>
      <c r="J604" s="85">
        <v>0</v>
      </c>
      <c r="K604" s="72">
        <f t="shared" si="12"/>
        <v>0</v>
      </c>
    </row>
    <row r="605" spans="2:11">
      <c r="B605" s="76">
        <v>5491</v>
      </c>
      <c r="C605" s="90" t="s">
        <v>862</v>
      </c>
      <c r="D605" s="78">
        <v>0</v>
      </c>
      <c r="E605" s="78">
        <v>0</v>
      </c>
      <c r="F605" s="80">
        <v>0</v>
      </c>
      <c r="G605" s="78">
        <v>0</v>
      </c>
      <c r="H605" s="78">
        <v>0</v>
      </c>
      <c r="I605" s="80">
        <v>0</v>
      </c>
      <c r="J605" s="79">
        <v>0</v>
      </c>
      <c r="K605" s="91">
        <f t="shared" si="12"/>
        <v>0</v>
      </c>
    </row>
    <row r="606" spans="2:11">
      <c r="B606" s="73">
        <v>5500</v>
      </c>
      <c r="C606" s="84" t="s">
        <v>863</v>
      </c>
      <c r="D606" s="71">
        <v>0</v>
      </c>
      <c r="E606" s="85">
        <v>0</v>
      </c>
      <c r="F606" s="85">
        <v>0</v>
      </c>
      <c r="G606" s="85">
        <v>0</v>
      </c>
      <c r="H606" s="85">
        <v>0</v>
      </c>
      <c r="I606" s="85">
        <v>0</v>
      </c>
      <c r="J606" s="85">
        <v>0</v>
      </c>
      <c r="K606" s="72">
        <f t="shared" si="12"/>
        <v>0</v>
      </c>
    </row>
    <row r="607" spans="2:11">
      <c r="B607" s="73">
        <v>5510</v>
      </c>
      <c r="C607" s="87" t="s">
        <v>863</v>
      </c>
      <c r="D607" s="71">
        <v>0</v>
      </c>
      <c r="E607" s="85">
        <v>0</v>
      </c>
      <c r="F607" s="85">
        <v>0</v>
      </c>
      <c r="G607" s="85">
        <v>0</v>
      </c>
      <c r="H607" s="85">
        <v>0</v>
      </c>
      <c r="I607" s="85">
        <v>0</v>
      </c>
      <c r="J607" s="85">
        <v>0</v>
      </c>
      <c r="K607" s="72">
        <f t="shared" si="12"/>
        <v>0</v>
      </c>
    </row>
    <row r="608" spans="2:11">
      <c r="B608" s="76">
        <v>5511</v>
      </c>
      <c r="C608" s="77" t="s">
        <v>864</v>
      </c>
      <c r="D608" s="78">
        <v>0</v>
      </c>
      <c r="E608" s="78">
        <v>0</v>
      </c>
      <c r="F608" s="80">
        <v>0</v>
      </c>
      <c r="G608" s="78">
        <v>0</v>
      </c>
      <c r="H608" s="78">
        <v>0</v>
      </c>
      <c r="I608" s="80">
        <v>0</v>
      </c>
      <c r="J608" s="79">
        <v>0</v>
      </c>
      <c r="K608" s="91">
        <f t="shared" si="12"/>
        <v>0</v>
      </c>
    </row>
    <row r="609" spans="2:11">
      <c r="B609" s="73">
        <v>5600</v>
      </c>
      <c r="C609" s="84" t="s">
        <v>865</v>
      </c>
      <c r="D609" s="71">
        <v>0</v>
      </c>
      <c r="E609" s="85">
        <v>0</v>
      </c>
      <c r="F609" s="85">
        <v>0</v>
      </c>
      <c r="G609" s="85">
        <v>0</v>
      </c>
      <c r="H609" s="85">
        <v>0</v>
      </c>
      <c r="I609" s="85">
        <v>0</v>
      </c>
      <c r="J609" s="85">
        <v>0</v>
      </c>
      <c r="K609" s="72">
        <f t="shared" si="12"/>
        <v>0</v>
      </c>
    </row>
    <row r="610" spans="2:11">
      <c r="B610" s="73">
        <v>5610</v>
      </c>
      <c r="C610" s="75" t="s">
        <v>866</v>
      </c>
      <c r="D610" s="71">
        <v>0</v>
      </c>
      <c r="E610" s="85">
        <v>0</v>
      </c>
      <c r="F610" s="85">
        <v>0</v>
      </c>
      <c r="G610" s="85">
        <v>0</v>
      </c>
      <c r="H610" s="85">
        <v>0</v>
      </c>
      <c r="I610" s="85">
        <v>0</v>
      </c>
      <c r="J610" s="85">
        <v>0</v>
      </c>
      <c r="K610" s="72">
        <f t="shared" si="12"/>
        <v>0</v>
      </c>
    </row>
    <row r="611" spans="2:11">
      <c r="B611" s="76">
        <v>5611</v>
      </c>
      <c r="C611" s="77" t="s">
        <v>866</v>
      </c>
      <c r="D611" s="78">
        <v>0</v>
      </c>
      <c r="E611" s="78">
        <v>0</v>
      </c>
      <c r="F611" s="80">
        <v>0</v>
      </c>
      <c r="G611" s="78">
        <v>0</v>
      </c>
      <c r="H611" s="78">
        <v>0</v>
      </c>
      <c r="I611" s="80">
        <v>0</v>
      </c>
      <c r="J611" s="79">
        <v>0</v>
      </c>
      <c r="K611" s="91">
        <f t="shared" si="12"/>
        <v>0</v>
      </c>
    </row>
    <row r="612" spans="2:11">
      <c r="B612" s="73">
        <v>5620</v>
      </c>
      <c r="C612" s="75" t="s">
        <v>867</v>
      </c>
      <c r="D612" s="71">
        <v>0</v>
      </c>
      <c r="E612" s="85">
        <v>0</v>
      </c>
      <c r="F612" s="85">
        <v>0</v>
      </c>
      <c r="G612" s="85">
        <v>0</v>
      </c>
      <c r="H612" s="85">
        <v>0</v>
      </c>
      <c r="I612" s="85">
        <v>0</v>
      </c>
      <c r="J612" s="85">
        <v>0</v>
      </c>
      <c r="K612" s="72">
        <f t="shared" si="12"/>
        <v>0</v>
      </c>
    </row>
    <row r="613" spans="2:11">
      <c r="B613" s="76">
        <v>5621</v>
      </c>
      <c r="C613" s="77" t="s">
        <v>867</v>
      </c>
      <c r="D613" s="78">
        <v>0</v>
      </c>
      <c r="E613" s="78">
        <v>0</v>
      </c>
      <c r="F613" s="80">
        <v>0</v>
      </c>
      <c r="G613" s="78">
        <v>0</v>
      </c>
      <c r="H613" s="78">
        <v>0</v>
      </c>
      <c r="I613" s="80">
        <v>0</v>
      </c>
      <c r="J613" s="79">
        <v>0</v>
      </c>
      <c r="K613" s="91">
        <f t="shared" si="12"/>
        <v>0</v>
      </c>
    </row>
    <row r="614" spans="2:11">
      <c r="B614" s="76">
        <v>5622</v>
      </c>
      <c r="C614" s="77" t="s">
        <v>868</v>
      </c>
      <c r="D614" s="78">
        <v>0</v>
      </c>
      <c r="E614" s="78">
        <v>0</v>
      </c>
      <c r="F614" s="80">
        <v>0</v>
      </c>
      <c r="G614" s="78">
        <v>0</v>
      </c>
      <c r="H614" s="78">
        <v>0</v>
      </c>
      <c r="I614" s="80">
        <v>0</v>
      </c>
      <c r="J614" s="79">
        <v>0</v>
      </c>
      <c r="K614" s="91">
        <f t="shared" si="12"/>
        <v>0</v>
      </c>
    </row>
    <row r="615" spans="2:11">
      <c r="B615" s="73">
        <v>5630</v>
      </c>
      <c r="C615" s="75" t="s">
        <v>869</v>
      </c>
      <c r="D615" s="71">
        <v>0</v>
      </c>
      <c r="E615" s="85">
        <v>0</v>
      </c>
      <c r="F615" s="85">
        <v>0</v>
      </c>
      <c r="G615" s="85">
        <v>0</v>
      </c>
      <c r="H615" s="85">
        <v>0</v>
      </c>
      <c r="I615" s="85">
        <v>0</v>
      </c>
      <c r="J615" s="85">
        <v>0</v>
      </c>
      <c r="K615" s="72">
        <f t="shared" si="12"/>
        <v>0</v>
      </c>
    </row>
    <row r="616" spans="2:11">
      <c r="B616" s="76">
        <v>5631</v>
      </c>
      <c r="C616" s="77" t="s">
        <v>869</v>
      </c>
      <c r="D616" s="78">
        <v>0</v>
      </c>
      <c r="E616" s="78">
        <v>0</v>
      </c>
      <c r="F616" s="80">
        <v>0</v>
      </c>
      <c r="G616" s="78">
        <v>0</v>
      </c>
      <c r="H616" s="78">
        <v>0</v>
      </c>
      <c r="I616" s="80">
        <v>0</v>
      </c>
      <c r="J616" s="79">
        <v>0</v>
      </c>
      <c r="K616" s="91">
        <f t="shared" si="12"/>
        <v>0</v>
      </c>
    </row>
    <row r="617" spans="2:11" ht="23.25">
      <c r="B617" s="73">
        <v>5640</v>
      </c>
      <c r="C617" s="75" t="s">
        <v>870</v>
      </c>
      <c r="D617" s="71">
        <v>0</v>
      </c>
      <c r="E617" s="85">
        <v>0</v>
      </c>
      <c r="F617" s="85">
        <v>0</v>
      </c>
      <c r="G617" s="85">
        <v>0</v>
      </c>
      <c r="H617" s="85">
        <v>0</v>
      </c>
      <c r="I617" s="85">
        <v>0</v>
      </c>
      <c r="J617" s="85">
        <v>0</v>
      </c>
      <c r="K617" s="72">
        <f t="shared" si="12"/>
        <v>0</v>
      </c>
    </row>
    <row r="618" spans="2:11" ht="23.25">
      <c r="B618" s="76">
        <v>5641</v>
      </c>
      <c r="C618" s="77" t="s">
        <v>870</v>
      </c>
      <c r="D618" s="78">
        <v>0</v>
      </c>
      <c r="E618" s="78">
        <v>0</v>
      </c>
      <c r="F618" s="80">
        <v>0</v>
      </c>
      <c r="G618" s="78">
        <v>0</v>
      </c>
      <c r="H618" s="78">
        <v>0</v>
      </c>
      <c r="I618" s="80">
        <v>0</v>
      </c>
      <c r="J618" s="79">
        <v>0</v>
      </c>
      <c r="K618" s="91">
        <f t="shared" si="12"/>
        <v>0</v>
      </c>
    </row>
    <row r="619" spans="2:11">
      <c r="B619" s="73">
        <v>5650</v>
      </c>
      <c r="C619" s="75" t="s">
        <v>871</v>
      </c>
      <c r="D619" s="71">
        <v>0</v>
      </c>
      <c r="E619" s="85">
        <v>0</v>
      </c>
      <c r="F619" s="85">
        <v>0</v>
      </c>
      <c r="G619" s="85">
        <v>0</v>
      </c>
      <c r="H619" s="85">
        <v>0</v>
      </c>
      <c r="I619" s="85">
        <v>0</v>
      </c>
      <c r="J619" s="85">
        <v>0</v>
      </c>
      <c r="K619" s="72">
        <f t="shared" si="12"/>
        <v>0</v>
      </c>
    </row>
    <row r="620" spans="2:11" ht="23.25">
      <c r="B620" s="76">
        <v>5651</v>
      </c>
      <c r="C620" s="77" t="s">
        <v>872</v>
      </c>
      <c r="D620" s="78">
        <v>0</v>
      </c>
      <c r="E620" s="78">
        <v>0</v>
      </c>
      <c r="F620" s="80">
        <v>0</v>
      </c>
      <c r="G620" s="78">
        <v>0</v>
      </c>
      <c r="H620" s="78">
        <v>0</v>
      </c>
      <c r="I620" s="80">
        <v>0</v>
      </c>
      <c r="J620" s="79">
        <v>0</v>
      </c>
      <c r="K620" s="91">
        <f t="shared" si="12"/>
        <v>0</v>
      </c>
    </row>
    <row r="621" spans="2:11" ht="23.25">
      <c r="B621" s="73">
        <v>5660</v>
      </c>
      <c r="C621" s="75" t="s">
        <v>873</v>
      </c>
      <c r="D621" s="71">
        <v>0</v>
      </c>
      <c r="E621" s="85">
        <v>0</v>
      </c>
      <c r="F621" s="85">
        <v>0</v>
      </c>
      <c r="G621" s="85">
        <v>0</v>
      </c>
      <c r="H621" s="85">
        <v>0</v>
      </c>
      <c r="I621" s="85">
        <v>0</v>
      </c>
      <c r="J621" s="85">
        <v>0</v>
      </c>
      <c r="K621" s="72">
        <f t="shared" si="12"/>
        <v>0</v>
      </c>
    </row>
    <row r="622" spans="2:11" ht="23.25">
      <c r="B622" s="76">
        <v>5661</v>
      </c>
      <c r="C622" s="77" t="s">
        <v>873</v>
      </c>
      <c r="D622" s="78">
        <v>0</v>
      </c>
      <c r="E622" s="78">
        <v>0</v>
      </c>
      <c r="F622" s="80">
        <v>0</v>
      </c>
      <c r="G622" s="78">
        <v>0</v>
      </c>
      <c r="H622" s="78">
        <v>0</v>
      </c>
      <c r="I622" s="80">
        <v>0</v>
      </c>
      <c r="J622" s="79">
        <v>0</v>
      </c>
      <c r="K622" s="91">
        <f t="shared" si="12"/>
        <v>0</v>
      </c>
    </row>
    <row r="623" spans="2:11">
      <c r="B623" s="73">
        <v>5670</v>
      </c>
      <c r="C623" s="75" t="s">
        <v>874</v>
      </c>
      <c r="D623" s="71">
        <v>0</v>
      </c>
      <c r="E623" s="85">
        <v>0</v>
      </c>
      <c r="F623" s="85">
        <v>0</v>
      </c>
      <c r="G623" s="85">
        <v>0</v>
      </c>
      <c r="H623" s="85">
        <v>0</v>
      </c>
      <c r="I623" s="85">
        <v>0</v>
      </c>
      <c r="J623" s="85">
        <v>0</v>
      </c>
      <c r="K623" s="72">
        <f t="shared" si="12"/>
        <v>0</v>
      </c>
    </row>
    <row r="624" spans="2:11">
      <c r="B624" s="76">
        <v>5671</v>
      </c>
      <c r="C624" s="77" t="s">
        <v>875</v>
      </c>
      <c r="D624" s="78">
        <v>0</v>
      </c>
      <c r="E624" s="78">
        <v>0</v>
      </c>
      <c r="F624" s="80">
        <v>0</v>
      </c>
      <c r="G624" s="78">
        <v>0</v>
      </c>
      <c r="H624" s="78">
        <v>0</v>
      </c>
      <c r="I624" s="80">
        <v>0</v>
      </c>
      <c r="J624" s="79">
        <v>0</v>
      </c>
      <c r="K624" s="91">
        <f t="shared" si="12"/>
        <v>0</v>
      </c>
    </row>
    <row r="625" spans="2:11">
      <c r="B625" s="73">
        <v>5690</v>
      </c>
      <c r="C625" s="75" t="s">
        <v>876</v>
      </c>
      <c r="D625" s="71">
        <v>0</v>
      </c>
      <c r="E625" s="85">
        <v>0</v>
      </c>
      <c r="F625" s="85">
        <v>0</v>
      </c>
      <c r="G625" s="85">
        <v>0</v>
      </c>
      <c r="H625" s="85">
        <v>0</v>
      </c>
      <c r="I625" s="85">
        <v>0</v>
      </c>
      <c r="J625" s="85">
        <v>0</v>
      </c>
      <c r="K625" s="72">
        <f t="shared" si="12"/>
        <v>0</v>
      </c>
    </row>
    <row r="626" spans="2:11">
      <c r="B626" s="76">
        <v>5691</v>
      </c>
      <c r="C626" s="90" t="s">
        <v>877</v>
      </c>
      <c r="D626" s="78">
        <v>0</v>
      </c>
      <c r="E626" s="78">
        <v>0</v>
      </c>
      <c r="F626" s="80">
        <v>0</v>
      </c>
      <c r="G626" s="78">
        <v>0</v>
      </c>
      <c r="H626" s="78">
        <v>0</v>
      </c>
      <c r="I626" s="80">
        <v>0</v>
      </c>
      <c r="J626" s="78">
        <v>0</v>
      </c>
      <c r="K626" s="91">
        <f t="shared" si="12"/>
        <v>0</v>
      </c>
    </row>
    <row r="627" spans="2:11">
      <c r="B627" s="76">
        <v>5692</v>
      </c>
      <c r="C627" s="90" t="s">
        <v>878</v>
      </c>
      <c r="D627" s="78">
        <v>0</v>
      </c>
      <c r="E627" s="78">
        <v>0</v>
      </c>
      <c r="F627" s="80">
        <v>0</v>
      </c>
      <c r="G627" s="78">
        <v>0</v>
      </c>
      <c r="H627" s="78">
        <v>0</v>
      </c>
      <c r="I627" s="80">
        <v>0</v>
      </c>
      <c r="J627" s="78">
        <v>0</v>
      </c>
      <c r="K627" s="91">
        <f t="shared" si="12"/>
        <v>0</v>
      </c>
    </row>
    <row r="628" spans="2:11">
      <c r="B628" s="76">
        <v>5693</v>
      </c>
      <c r="C628" s="77" t="s">
        <v>879</v>
      </c>
      <c r="D628" s="78">
        <v>0</v>
      </c>
      <c r="E628" s="78">
        <v>0</v>
      </c>
      <c r="F628" s="80">
        <v>0</v>
      </c>
      <c r="G628" s="78">
        <v>0</v>
      </c>
      <c r="H628" s="78">
        <v>0</v>
      </c>
      <c r="I628" s="80">
        <v>0</v>
      </c>
      <c r="J628" s="78">
        <v>0</v>
      </c>
      <c r="K628" s="91">
        <f t="shared" si="12"/>
        <v>0</v>
      </c>
    </row>
    <row r="629" spans="2:11">
      <c r="B629" s="73">
        <v>5700</v>
      </c>
      <c r="C629" s="84" t="s">
        <v>880</v>
      </c>
      <c r="D629" s="71">
        <v>0</v>
      </c>
      <c r="E629" s="85">
        <v>0</v>
      </c>
      <c r="F629" s="85">
        <v>0</v>
      </c>
      <c r="G629" s="85">
        <v>0</v>
      </c>
      <c r="H629" s="85">
        <v>0</v>
      </c>
      <c r="I629" s="85">
        <v>0</v>
      </c>
      <c r="J629" s="85">
        <v>0</v>
      </c>
      <c r="K629" s="72">
        <f t="shared" si="12"/>
        <v>0</v>
      </c>
    </row>
    <row r="630" spans="2:11">
      <c r="B630" s="73">
        <v>5710</v>
      </c>
      <c r="C630" s="75" t="s">
        <v>881</v>
      </c>
      <c r="D630" s="71">
        <v>0</v>
      </c>
      <c r="E630" s="85">
        <v>0</v>
      </c>
      <c r="F630" s="85">
        <v>0</v>
      </c>
      <c r="G630" s="85">
        <v>0</v>
      </c>
      <c r="H630" s="85">
        <v>0</v>
      </c>
      <c r="I630" s="85">
        <v>0</v>
      </c>
      <c r="J630" s="85">
        <v>0</v>
      </c>
      <c r="K630" s="72">
        <f t="shared" si="12"/>
        <v>0</v>
      </c>
    </row>
    <row r="631" spans="2:11">
      <c r="B631" s="76">
        <v>5711</v>
      </c>
      <c r="C631" s="77" t="s">
        <v>881</v>
      </c>
      <c r="D631" s="78">
        <v>0</v>
      </c>
      <c r="E631" s="78">
        <v>0</v>
      </c>
      <c r="F631" s="80">
        <v>0</v>
      </c>
      <c r="G631" s="78">
        <v>0</v>
      </c>
      <c r="H631" s="78">
        <v>0</v>
      </c>
      <c r="I631" s="80">
        <v>0</v>
      </c>
      <c r="J631" s="78">
        <v>0</v>
      </c>
      <c r="K631" s="91">
        <f t="shared" si="12"/>
        <v>0</v>
      </c>
    </row>
    <row r="632" spans="2:11">
      <c r="B632" s="73">
        <v>5720</v>
      </c>
      <c r="C632" s="75" t="s">
        <v>882</v>
      </c>
      <c r="D632" s="71">
        <v>0</v>
      </c>
      <c r="E632" s="85">
        <v>0</v>
      </c>
      <c r="F632" s="85">
        <v>0</v>
      </c>
      <c r="G632" s="85">
        <v>0</v>
      </c>
      <c r="H632" s="85">
        <v>0</v>
      </c>
      <c r="I632" s="85">
        <v>0</v>
      </c>
      <c r="J632" s="85">
        <v>0</v>
      </c>
      <c r="K632" s="72">
        <f t="shared" si="12"/>
        <v>0</v>
      </c>
    </row>
    <row r="633" spans="2:11">
      <c r="B633" s="76">
        <v>5721</v>
      </c>
      <c r="C633" s="77" t="s">
        <v>882</v>
      </c>
      <c r="D633" s="78">
        <v>0</v>
      </c>
      <c r="E633" s="78">
        <v>0</v>
      </c>
      <c r="F633" s="80">
        <v>0</v>
      </c>
      <c r="G633" s="78">
        <v>0</v>
      </c>
      <c r="H633" s="78">
        <v>0</v>
      </c>
      <c r="I633" s="80">
        <v>0</v>
      </c>
      <c r="J633" s="78">
        <v>0</v>
      </c>
      <c r="K633" s="91">
        <f t="shared" si="12"/>
        <v>0</v>
      </c>
    </row>
    <row r="634" spans="2:11">
      <c r="B634" s="73">
        <v>5730</v>
      </c>
      <c r="C634" s="75" t="s">
        <v>883</v>
      </c>
      <c r="D634" s="71">
        <v>0</v>
      </c>
      <c r="E634" s="85">
        <v>0</v>
      </c>
      <c r="F634" s="85">
        <v>0</v>
      </c>
      <c r="G634" s="85">
        <v>0</v>
      </c>
      <c r="H634" s="85">
        <v>0</v>
      </c>
      <c r="I634" s="85">
        <v>0</v>
      </c>
      <c r="J634" s="85">
        <v>0</v>
      </c>
      <c r="K634" s="72">
        <f t="shared" si="12"/>
        <v>0</v>
      </c>
    </row>
    <row r="635" spans="2:11">
      <c r="B635" s="76">
        <v>5731</v>
      </c>
      <c r="C635" s="77" t="s">
        <v>883</v>
      </c>
      <c r="D635" s="78">
        <v>0</v>
      </c>
      <c r="E635" s="78">
        <v>0</v>
      </c>
      <c r="F635" s="80">
        <v>0</v>
      </c>
      <c r="G635" s="78">
        <v>0</v>
      </c>
      <c r="H635" s="78">
        <v>0</v>
      </c>
      <c r="I635" s="80">
        <v>0</v>
      </c>
      <c r="J635" s="78">
        <v>0</v>
      </c>
      <c r="K635" s="91">
        <f t="shared" si="12"/>
        <v>0</v>
      </c>
    </row>
    <row r="636" spans="2:11">
      <c r="B636" s="73">
        <v>5740</v>
      </c>
      <c r="C636" s="75" t="s">
        <v>884</v>
      </c>
      <c r="D636" s="71">
        <v>0</v>
      </c>
      <c r="E636" s="85">
        <v>0</v>
      </c>
      <c r="F636" s="85">
        <v>0</v>
      </c>
      <c r="G636" s="85">
        <v>0</v>
      </c>
      <c r="H636" s="85">
        <v>0</v>
      </c>
      <c r="I636" s="85">
        <v>0</v>
      </c>
      <c r="J636" s="85">
        <v>0</v>
      </c>
      <c r="K636" s="72">
        <f t="shared" si="12"/>
        <v>0</v>
      </c>
    </row>
    <row r="637" spans="2:11">
      <c r="B637" s="76">
        <v>5741</v>
      </c>
      <c r="C637" s="77" t="s">
        <v>884</v>
      </c>
      <c r="D637" s="78">
        <v>0</v>
      </c>
      <c r="E637" s="78">
        <v>0</v>
      </c>
      <c r="F637" s="80">
        <v>0</v>
      </c>
      <c r="G637" s="78">
        <v>0</v>
      </c>
      <c r="H637" s="78">
        <v>0</v>
      </c>
      <c r="I637" s="80">
        <v>0</v>
      </c>
      <c r="J637" s="78">
        <v>0</v>
      </c>
      <c r="K637" s="91">
        <f t="shared" si="12"/>
        <v>0</v>
      </c>
    </row>
    <row r="638" spans="2:11">
      <c r="B638" s="73">
        <v>5750</v>
      </c>
      <c r="C638" s="75" t="s">
        <v>885</v>
      </c>
      <c r="D638" s="71">
        <v>0</v>
      </c>
      <c r="E638" s="85">
        <v>0</v>
      </c>
      <c r="F638" s="85">
        <v>0</v>
      </c>
      <c r="G638" s="85">
        <v>0</v>
      </c>
      <c r="H638" s="85">
        <v>0</v>
      </c>
      <c r="I638" s="85">
        <v>0</v>
      </c>
      <c r="J638" s="85">
        <v>0</v>
      </c>
      <c r="K638" s="72">
        <f t="shared" si="12"/>
        <v>0</v>
      </c>
    </row>
    <row r="639" spans="2:11">
      <c r="B639" s="76">
        <v>5751</v>
      </c>
      <c r="C639" s="77" t="s">
        <v>885</v>
      </c>
      <c r="D639" s="78">
        <v>0</v>
      </c>
      <c r="E639" s="78">
        <v>0</v>
      </c>
      <c r="F639" s="80">
        <v>0</v>
      </c>
      <c r="G639" s="78">
        <v>0</v>
      </c>
      <c r="H639" s="78">
        <v>0</v>
      </c>
      <c r="I639" s="80">
        <v>0</v>
      </c>
      <c r="J639" s="78">
        <v>0</v>
      </c>
      <c r="K639" s="91">
        <f t="shared" si="12"/>
        <v>0</v>
      </c>
    </row>
    <row r="640" spans="2:11">
      <c r="B640" s="73">
        <v>5760</v>
      </c>
      <c r="C640" s="75" t="s">
        <v>886</v>
      </c>
      <c r="D640" s="71">
        <v>0</v>
      </c>
      <c r="E640" s="85">
        <v>0</v>
      </c>
      <c r="F640" s="85">
        <v>0</v>
      </c>
      <c r="G640" s="85">
        <v>0</v>
      </c>
      <c r="H640" s="85">
        <v>0</v>
      </c>
      <c r="I640" s="85">
        <v>0</v>
      </c>
      <c r="J640" s="85">
        <v>0</v>
      </c>
      <c r="K640" s="72">
        <f t="shared" si="12"/>
        <v>0</v>
      </c>
    </row>
    <row r="641" spans="2:11">
      <c r="B641" s="76">
        <v>5761</v>
      </c>
      <c r="C641" s="77" t="s">
        <v>886</v>
      </c>
      <c r="D641" s="78">
        <v>0</v>
      </c>
      <c r="E641" s="78">
        <v>0</v>
      </c>
      <c r="F641" s="80">
        <v>0</v>
      </c>
      <c r="G641" s="78">
        <v>0</v>
      </c>
      <c r="H641" s="78">
        <v>0</v>
      </c>
      <c r="I641" s="80">
        <v>0</v>
      </c>
      <c r="J641" s="78">
        <v>0</v>
      </c>
      <c r="K641" s="91">
        <f t="shared" si="12"/>
        <v>0</v>
      </c>
    </row>
    <row r="642" spans="2:11">
      <c r="B642" s="73">
        <v>5770</v>
      </c>
      <c r="C642" s="75" t="s">
        <v>887</v>
      </c>
      <c r="D642" s="71">
        <v>0</v>
      </c>
      <c r="E642" s="85">
        <v>0</v>
      </c>
      <c r="F642" s="85">
        <v>0</v>
      </c>
      <c r="G642" s="85">
        <v>0</v>
      </c>
      <c r="H642" s="85">
        <v>0</v>
      </c>
      <c r="I642" s="85">
        <v>0</v>
      </c>
      <c r="J642" s="85">
        <v>0</v>
      </c>
      <c r="K642" s="72">
        <f t="shared" si="12"/>
        <v>0</v>
      </c>
    </row>
    <row r="643" spans="2:11">
      <c r="B643" s="76">
        <v>5771</v>
      </c>
      <c r="C643" s="90" t="s">
        <v>887</v>
      </c>
      <c r="D643" s="78">
        <v>0</v>
      </c>
      <c r="E643" s="78">
        <v>0</v>
      </c>
      <c r="F643" s="80">
        <v>0</v>
      </c>
      <c r="G643" s="78">
        <v>0</v>
      </c>
      <c r="H643" s="78">
        <v>0</v>
      </c>
      <c r="I643" s="80">
        <v>0</v>
      </c>
      <c r="J643" s="78">
        <v>0</v>
      </c>
      <c r="K643" s="91">
        <f t="shared" si="12"/>
        <v>0</v>
      </c>
    </row>
    <row r="644" spans="2:11">
      <c r="B644" s="73">
        <v>5780</v>
      </c>
      <c r="C644" s="87" t="s">
        <v>888</v>
      </c>
      <c r="D644" s="71">
        <v>0</v>
      </c>
      <c r="E644" s="85">
        <v>0</v>
      </c>
      <c r="F644" s="85">
        <v>0</v>
      </c>
      <c r="G644" s="85">
        <v>0</v>
      </c>
      <c r="H644" s="85">
        <v>0</v>
      </c>
      <c r="I644" s="85">
        <v>0</v>
      </c>
      <c r="J644" s="85">
        <v>0</v>
      </c>
      <c r="K644" s="72">
        <f t="shared" si="12"/>
        <v>0</v>
      </c>
    </row>
    <row r="645" spans="2:11">
      <c r="B645" s="76">
        <v>5781</v>
      </c>
      <c r="C645" s="77" t="s">
        <v>888</v>
      </c>
      <c r="D645" s="78">
        <v>0</v>
      </c>
      <c r="E645" s="78">
        <v>0</v>
      </c>
      <c r="F645" s="80">
        <v>0</v>
      </c>
      <c r="G645" s="78">
        <v>0</v>
      </c>
      <c r="H645" s="78">
        <v>0</v>
      </c>
      <c r="I645" s="80">
        <v>0</v>
      </c>
      <c r="J645" s="78">
        <v>0</v>
      </c>
      <c r="K645" s="91">
        <f t="shared" si="12"/>
        <v>0</v>
      </c>
    </row>
    <row r="646" spans="2:11">
      <c r="B646" s="73">
        <v>5790</v>
      </c>
      <c r="C646" s="75" t="s">
        <v>889</v>
      </c>
      <c r="D646" s="71">
        <v>0</v>
      </c>
      <c r="E646" s="85">
        <v>0</v>
      </c>
      <c r="F646" s="85">
        <v>0</v>
      </c>
      <c r="G646" s="85">
        <v>0</v>
      </c>
      <c r="H646" s="85">
        <v>0</v>
      </c>
      <c r="I646" s="85">
        <v>0</v>
      </c>
      <c r="J646" s="85">
        <v>0</v>
      </c>
      <c r="K646" s="72">
        <f t="shared" si="12"/>
        <v>0</v>
      </c>
    </row>
    <row r="647" spans="2:11">
      <c r="B647" s="76">
        <v>5791</v>
      </c>
      <c r="C647" s="77" t="s">
        <v>889</v>
      </c>
      <c r="D647" s="78">
        <v>0</v>
      </c>
      <c r="E647" s="78">
        <v>0</v>
      </c>
      <c r="F647" s="80">
        <v>0</v>
      </c>
      <c r="G647" s="78">
        <v>0</v>
      </c>
      <c r="H647" s="78">
        <v>0</v>
      </c>
      <c r="I647" s="80">
        <v>0</v>
      </c>
      <c r="J647" s="78">
        <v>0</v>
      </c>
      <c r="K647" s="91">
        <f t="shared" si="12"/>
        <v>0</v>
      </c>
    </row>
    <row r="648" spans="2:11">
      <c r="B648" s="73">
        <v>5800</v>
      </c>
      <c r="C648" s="84" t="s">
        <v>890</v>
      </c>
      <c r="D648" s="71">
        <v>0</v>
      </c>
      <c r="E648" s="85">
        <v>0</v>
      </c>
      <c r="F648" s="85">
        <v>0</v>
      </c>
      <c r="G648" s="85">
        <v>0</v>
      </c>
      <c r="H648" s="85">
        <v>0</v>
      </c>
      <c r="I648" s="85">
        <v>0</v>
      </c>
      <c r="J648" s="85">
        <v>0</v>
      </c>
      <c r="K648" s="72">
        <f t="shared" si="12"/>
        <v>0</v>
      </c>
    </row>
    <row r="649" spans="2:11">
      <c r="B649" s="73">
        <v>5810</v>
      </c>
      <c r="C649" s="75" t="s">
        <v>891</v>
      </c>
      <c r="D649" s="71">
        <v>0</v>
      </c>
      <c r="E649" s="85">
        <v>0</v>
      </c>
      <c r="F649" s="85">
        <v>0</v>
      </c>
      <c r="G649" s="85">
        <v>0</v>
      </c>
      <c r="H649" s="85">
        <v>0</v>
      </c>
      <c r="I649" s="85">
        <v>0</v>
      </c>
      <c r="J649" s="85">
        <v>0</v>
      </c>
      <c r="K649" s="72">
        <f t="shared" si="12"/>
        <v>0</v>
      </c>
    </row>
    <row r="650" spans="2:11">
      <c r="B650" s="76">
        <v>5811</v>
      </c>
      <c r="C650" s="77" t="s">
        <v>891</v>
      </c>
      <c r="D650" s="78">
        <v>0</v>
      </c>
      <c r="E650" s="78">
        <v>0</v>
      </c>
      <c r="F650" s="80">
        <v>0</v>
      </c>
      <c r="G650" s="78">
        <v>0</v>
      </c>
      <c r="H650" s="78">
        <v>0</v>
      </c>
      <c r="I650" s="80">
        <v>0</v>
      </c>
      <c r="J650" s="78">
        <v>0</v>
      </c>
      <c r="K650" s="91">
        <f t="shared" si="12"/>
        <v>0</v>
      </c>
    </row>
    <row r="651" spans="2:11">
      <c r="B651" s="73">
        <v>5820</v>
      </c>
      <c r="C651" s="75" t="s">
        <v>892</v>
      </c>
      <c r="D651" s="71">
        <v>0</v>
      </c>
      <c r="E651" s="85">
        <v>0</v>
      </c>
      <c r="F651" s="85">
        <v>0</v>
      </c>
      <c r="G651" s="85">
        <v>0</v>
      </c>
      <c r="H651" s="85">
        <v>0</v>
      </c>
      <c r="I651" s="85">
        <v>0</v>
      </c>
      <c r="J651" s="85">
        <v>0</v>
      </c>
      <c r="K651" s="72">
        <f t="shared" si="12"/>
        <v>0</v>
      </c>
    </row>
    <row r="652" spans="2:11">
      <c r="B652" s="76">
        <v>5821</v>
      </c>
      <c r="C652" s="77" t="s">
        <v>893</v>
      </c>
      <c r="D652" s="78">
        <v>0</v>
      </c>
      <c r="E652" s="78">
        <v>0</v>
      </c>
      <c r="F652" s="80">
        <v>0</v>
      </c>
      <c r="G652" s="78">
        <v>0</v>
      </c>
      <c r="H652" s="78">
        <v>0</v>
      </c>
      <c r="I652" s="80">
        <v>0</v>
      </c>
      <c r="J652" s="78">
        <v>0</v>
      </c>
      <c r="K652" s="91">
        <f t="shared" si="12"/>
        <v>0</v>
      </c>
    </row>
    <row r="653" spans="2:11">
      <c r="B653" s="73">
        <v>5830</v>
      </c>
      <c r="C653" s="75" t="s">
        <v>894</v>
      </c>
      <c r="D653" s="71">
        <v>0</v>
      </c>
      <c r="E653" s="85">
        <v>0</v>
      </c>
      <c r="F653" s="85">
        <v>0</v>
      </c>
      <c r="G653" s="85">
        <v>0</v>
      </c>
      <c r="H653" s="85">
        <v>0</v>
      </c>
      <c r="I653" s="85">
        <v>0</v>
      </c>
      <c r="J653" s="85">
        <v>0</v>
      </c>
      <c r="K653" s="72">
        <f t="shared" si="12"/>
        <v>0</v>
      </c>
    </row>
    <row r="654" spans="2:11">
      <c r="B654" s="76">
        <v>5831</v>
      </c>
      <c r="C654" s="77" t="s">
        <v>895</v>
      </c>
      <c r="D654" s="78">
        <v>0</v>
      </c>
      <c r="E654" s="78">
        <v>0</v>
      </c>
      <c r="F654" s="80">
        <v>0</v>
      </c>
      <c r="G654" s="78">
        <v>0</v>
      </c>
      <c r="H654" s="78">
        <v>0</v>
      </c>
      <c r="I654" s="80">
        <v>0</v>
      </c>
      <c r="J654" s="78">
        <v>0</v>
      </c>
      <c r="K654" s="91">
        <f t="shared" si="12"/>
        <v>0</v>
      </c>
    </row>
    <row r="655" spans="2:11">
      <c r="B655" s="94">
        <v>5890</v>
      </c>
      <c r="C655" s="87" t="s">
        <v>896</v>
      </c>
      <c r="D655" s="71">
        <v>0</v>
      </c>
      <c r="E655" s="85">
        <v>0</v>
      </c>
      <c r="F655" s="85">
        <v>0</v>
      </c>
      <c r="G655" s="85">
        <v>0</v>
      </c>
      <c r="H655" s="85">
        <v>0</v>
      </c>
      <c r="I655" s="85">
        <v>0</v>
      </c>
      <c r="J655" s="85">
        <v>0</v>
      </c>
      <c r="K655" s="72">
        <f t="shared" si="12"/>
        <v>0</v>
      </c>
    </row>
    <row r="656" spans="2:11">
      <c r="B656" s="95">
        <v>5891</v>
      </c>
      <c r="C656" s="90" t="s">
        <v>896</v>
      </c>
      <c r="D656" s="78">
        <v>0</v>
      </c>
      <c r="E656" s="78">
        <v>0</v>
      </c>
      <c r="F656" s="80">
        <v>0</v>
      </c>
      <c r="G656" s="78">
        <v>0</v>
      </c>
      <c r="H656" s="78">
        <v>0</v>
      </c>
      <c r="I656" s="80">
        <v>0</v>
      </c>
      <c r="J656" s="78">
        <v>0</v>
      </c>
      <c r="K656" s="91">
        <f t="shared" si="12"/>
        <v>0</v>
      </c>
    </row>
    <row r="657" spans="2:11" ht="23.25">
      <c r="B657" s="95">
        <v>5892</v>
      </c>
      <c r="C657" s="90" t="s">
        <v>897</v>
      </c>
      <c r="D657" s="78">
        <v>0</v>
      </c>
      <c r="E657" s="78">
        <v>0</v>
      </c>
      <c r="F657" s="80">
        <v>0</v>
      </c>
      <c r="G657" s="78">
        <v>0</v>
      </c>
      <c r="H657" s="78">
        <v>0</v>
      </c>
      <c r="I657" s="80">
        <v>0</v>
      </c>
      <c r="J657" s="78">
        <v>0</v>
      </c>
      <c r="K657" s="91">
        <f t="shared" si="12"/>
        <v>0</v>
      </c>
    </row>
    <row r="658" spans="2:11" ht="23.25">
      <c r="B658" s="95">
        <v>5893</v>
      </c>
      <c r="C658" s="90" t="s">
        <v>898</v>
      </c>
      <c r="D658" s="78">
        <v>0</v>
      </c>
      <c r="E658" s="78">
        <v>0</v>
      </c>
      <c r="F658" s="80">
        <v>0</v>
      </c>
      <c r="G658" s="78">
        <v>0</v>
      </c>
      <c r="H658" s="78">
        <v>0</v>
      </c>
      <c r="I658" s="80">
        <v>0</v>
      </c>
      <c r="J658" s="78">
        <v>0</v>
      </c>
      <c r="K658" s="91">
        <f t="shared" si="12"/>
        <v>0</v>
      </c>
    </row>
    <row r="659" spans="2:11">
      <c r="B659" s="94">
        <v>5900</v>
      </c>
      <c r="C659" s="84" t="s">
        <v>899</v>
      </c>
      <c r="D659" s="71">
        <v>46400</v>
      </c>
      <c r="E659" s="85">
        <v>0</v>
      </c>
      <c r="F659" s="85">
        <v>46400</v>
      </c>
      <c r="G659" s="85">
        <v>0</v>
      </c>
      <c r="H659" s="85">
        <v>0</v>
      </c>
      <c r="I659" s="85">
        <v>0</v>
      </c>
      <c r="J659" s="85">
        <v>0</v>
      </c>
      <c r="K659" s="72">
        <f t="shared" si="12"/>
        <v>46400</v>
      </c>
    </row>
    <row r="660" spans="2:11">
      <c r="B660" s="94">
        <v>5910</v>
      </c>
      <c r="C660" s="87" t="s">
        <v>900</v>
      </c>
      <c r="D660" s="71">
        <v>46400</v>
      </c>
      <c r="E660" s="85">
        <v>0</v>
      </c>
      <c r="F660" s="85">
        <v>46400</v>
      </c>
      <c r="G660" s="85">
        <v>0</v>
      </c>
      <c r="H660" s="85">
        <v>0</v>
      </c>
      <c r="I660" s="85">
        <v>0</v>
      </c>
      <c r="J660" s="85">
        <v>0</v>
      </c>
      <c r="K660" s="72">
        <f t="shared" si="12"/>
        <v>46400</v>
      </c>
    </row>
    <row r="661" spans="2:11">
      <c r="B661" s="95">
        <v>5911</v>
      </c>
      <c r="C661" s="90" t="s">
        <v>900</v>
      </c>
      <c r="D661" s="78">
        <v>46400</v>
      </c>
      <c r="E661" s="78">
        <v>0</v>
      </c>
      <c r="F661" s="80">
        <v>46400</v>
      </c>
      <c r="G661" s="78">
        <v>0</v>
      </c>
      <c r="H661" s="78">
        <v>0</v>
      </c>
      <c r="I661" s="80">
        <v>0</v>
      </c>
      <c r="J661" s="78">
        <v>0</v>
      </c>
      <c r="K661" s="91">
        <f t="shared" si="12"/>
        <v>46400</v>
      </c>
    </row>
    <row r="662" spans="2:11">
      <c r="B662" s="94">
        <v>5920</v>
      </c>
      <c r="C662" s="87" t="s">
        <v>901</v>
      </c>
      <c r="D662" s="71">
        <v>0</v>
      </c>
      <c r="E662" s="85">
        <v>0</v>
      </c>
      <c r="F662" s="85">
        <v>0</v>
      </c>
      <c r="G662" s="85">
        <v>0</v>
      </c>
      <c r="H662" s="85">
        <v>0</v>
      </c>
      <c r="I662" s="85">
        <v>0</v>
      </c>
      <c r="J662" s="85">
        <v>0</v>
      </c>
      <c r="K662" s="72">
        <f t="shared" ref="K662:K725" si="13">F662-I662</f>
        <v>0</v>
      </c>
    </row>
    <row r="663" spans="2:11">
      <c r="B663" s="95">
        <v>5921</v>
      </c>
      <c r="C663" s="90" t="s">
        <v>901</v>
      </c>
      <c r="D663" s="78">
        <v>0</v>
      </c>
      <c r="E663" s="78">
        <v>0</v>
      </c>
      <c r="F663" s="80">
        <v>0</v>
      </c>
      <c r="G663" s="78">
        <v>0</v>
      </c>
      <c r="H663" s="78">
        <v>0</v>
      </c>
      <c r="I663" s="80">
        <v>0</v>
      </c>
      <c r="J663" s="78">
        <v>0</v>
      </c>
      <c r="K663" s="91">
        <f t="shared" si="13"/>
        <v>0</v>
      </c>
    </row>
    <row r="664" spans="2:11">
      <c r="B664" s="94">
        <v>5930</v>
      </c>
      <c r="C664" s="87" t="s">
        <v>902</v>
      </c>
      <c r="D664" s="71">
        <v>0</v>
      </c>
      <c r="E664" s="85">
        <v>0</v>
      </c>
      <c r="F664" s="85">
        <v>0</v>
      </c>
      <c r="G664" s="85">
        <v>0</v>
      </c>
      <c r="H664" s="85">
        <v>0</v>
      </c>
      <c r="I664" s="85">
        <v>0</v>
      </c>
      <c r="J664" s="85">
        <v>0</v>
      </c>
      <c r="K664" s="72">
        <f t="shared" si="13"/>
        <v>0</v>
      </c>
    </row>
    <row r="665" spans="2:11">
      <c r="B665" s="95">
        <v>5931</v>
      </c>
      <c r="C665" s="90" t="s">
        <v>902</v>
      </c>
      <c r="D665" s="78">
        <v>0</v>
      </c>
      <c r="E665" s="78">
        <v>0</v>
      </c>
      <c r="F665" s="80">
        <v>0</v>
      </c>
      <c r="G665" s="78">
        <v>0</v>
      </c>
      <c r="H665" s="78">
        <v>0</v>
      </c>
      <c r="I665" s="80">
        <v>0</v>
      </c>
      <c r="J665" s="78">
        <v>0</v>
      </c>
      <c r="K665" s="91">
        <f t="shared" si="13"/>
        <v>0</v>
      </c>
    </row>
    <row r="666" spans="2:11">
      <c r="B666" s="94">
        <v>5940</v>
      </c>
      <c r="C666" s="87" t="s">
        <v>51</v>
      </c>
      <c r="D666" s="71">
        <v>0</v>
      </c>
      <c r="E666" s="85">
        <v>0</v>
      </c>
      <c r="F666" s="85">
        <v>0</v>
      </c>
      <c r="G666" s="85">
        <v>0</v>
      </c>
      <c r="H666" s="85">
        <v>0</v>
      </c>
      <c r="I666" s="85">
        <v>0</v>
      </c>
      <c r="J666" s="85">
        <v>0</v>
      </c>
      <c r="K666" s="72">
        <f t="shared" si="13"/>
        <v>0</v>
      </c>
    </row>
    <row r="667" spans="2:11">
      <c r="B667" s="95">
        <v>5941</v>
      </c>
      <c r="C667" s="90" t="s">
        <v>51</v>
      </c>
      <c r="D667" s="78">
        <v>0</v>
      </c>
      <c r="E667" s="78">
        <v>0</v>
      </c>
      <c r="F667" s="80">
        <v>0</v>
      </c>
      <c r="G667" s="78">
        <v>0</v>
      </c>
      <c r="H667" s="78">
        <v>0</v>
      </c>
      <c r="I667" s="80">
        <v>0</v>
      </c>
      <c r="J667" s="78">
        <v>0</v>
      </c>
      <c r="K667" s="91">
        <f t="shared" si="13"/>
        <v>0</v>
      </c>
    </row>
    <row r="668" spans="2:11">
      <c r="B668" s="94">
        <v>5950</v>
      </c>
      <c r="C668" s="87" t="s">
        <v>903</v>
      </c>
      <c r="D668" s="71">
        <v>0</v>
      </c>
      <c r="E668" s="85">
        <v>0</v>
      </c>
      <c r="F668" s="85">
        <v>0</v>
      </c>
      <c r="G668" s="85">
        <v>0</v>
      </c>
      <c r="H668" s="85">
        <v>0</v>
      </c>
      <c r="I668" s="85">
        <v>0</v>
      </c>
      <c r="J668" s="85">
        <v>0</v>
      </c>
      <c r="K668" s="72">
        <f t="shared" si="13"/>
        <v>0</v>
      </c>
    </row>
    <row r="669" spans="2:11">
      <c r="B669" s="95">
        <v>5951</v>
      </c>
      <c r="C669" s="90" t="s">
        <v>903</v>
      </c>
      <c r="D669" s="78">
        <v>0</v>
      </c>
      <c r="E669" s="78">
        <v>0</v>
      </c>
      <c r="F669" s="80">
        <v>0</v>
      </c>
      <c r="G669" s="78">
        <v>0</v>
      </c>
      <c r="H669" s="78">
        <v>0</v>
      </c>
      <c r="I669" s="80">
        <v>0</v>
      </c>
      <c r="J669" s="78">
        <v>0</v>
      </c>
      <c r="K669" s="91">
        <f t="shared" si="13"/>
        <v>0</v>
      </c>
    </row>
    <row r="670" spans="2:11">
      <c r="B670" s="94">
        <v>5960</v>
      </c>
      <c r="C670" s="87" t="s">
        <v>904</v>
      </c>
      <c r="D670" s="71">
        <v>0</v>
      </c>
      <c r="E670" s="85">
        <v>0</v>
      </c>
      <c r="F670" s="85">
        <v>0</v>
      </c>
      <c r="G670" s="85">
        <v>0</v>
      </c>
      <c r="H670" s="85">
        <v>0</v>
      </c>
      <c r="I670" s="85">
        <v>0</v>
      </c>
      <c r="J670" s="85">
        <v>0</v>
      </c>
      <c r="K670" s="72">
        <f t="shared" si="13"/>
        <v>0</v>
      </c>
    </row>
    <row r="671" spans="2:11">
      <c r="B671" s="95">
        <v>5961</v>
      </c>
      <c r="C671" s="90" t="s">
        <v>904</v>
      </c>
      <c r="D671" s="78">
        <v>0</v>
      </c>
      <c r="E671" s="78">
        <v>0</v>
      </c>
      <c r="F671" s="80">
        <v>0</v>
      </c>
      <c r="G671" s="78">
        <v>0</v>
      </c>
      <c r="H671" s="78">
        <v>0</v>
      </c>
      <c r="I671" s="80">
        <v>0</v>
      </c>
      <c r="J671" s="78">
        <v>0</v>
      </c>
      <c r="K671" s="91">
        <f t="shared" si="13"/>
        <v>0</v>
      </c>
    </row>
    <row r="672" spans="2:11">
      <c r="B672" s="94">
        <v>5970</v>
      </c>
      <c r="C672" s="87" t="s">
        <v>905</v>
      </c>
      <c r="D672" s="71">
        <v>0</v>
      </c>
      <c r="E672" s="85">
        <v>0</v>
      </c>
      <c r="F672" s="85">
        <v>0</v>
      </c>
      <c r="G672" s="85">
        <v>0</v>
      </c>
      <c r="H672" s="85">
        <v>0</v>
      </c>
      <c r="I672" s="85">
        <v>0</v>
      </c>
      <c r="J672" s="85">
        <v>0</v>
      </c>
      <c r="K672" s="72">
        <f t="shared" si="13"/>
        <v>0</v>
      </c>
    </row>
    <row r="673" spans="2:11">
      <c r="B673" s="95">
        <v>5971</v>
      </c>
      <c r="C673" s="90" t="s">
        <v>905</v>
      </c>
      <c r="D673" s="78">
        <v>0</v>
      </c>
      <c r="E673" s="78">
        <v>0</v>
      </c>
      <c r="F673" s="80">
        <v>0</v>
      </c>
      <c r="G673" s="78">
        <v>0</v>
      </c>
      <c r="H673" s="78">
        <v>0</v>
      </c>
      <c r="I673" s="80">
        <v>0</v>
      </c>
      <c r="J673" s="78">
        <v>0</v>
      </c>
      <c r="K673" s="91">
        <f t="shared" si="13"/>
        <v>0</v>
      </c>
    </row>
    <row r="674" spans="2:11">
      <c r="B674" s="94">
        <v>5980</v>
      </c>
      <c r="C674" s="87" t="s">
        <v>906</v>
      </c>
      <c r="D674" s="71">
        <v>0</v>
      </c>
      <c r="E674" s="85">
        <v>0</v>
      </c>
      <c r="F674" s="85">
        <v>0</v>
      </c>
      <c r="G674" s="85">
        <v>0</v>
      </c>
      <c r="H674" s="85">
        <v>0</v>
      </c>
      <c r="I674" s="85">
        <v>0</v>
      </c>
      <c r="J674" s="85">
        <v>0</v>
      </c>
      <c r="K674" s="72">
        <f t="shared" si="13"/>
        <v>0</v>
      </c>
    </row>
    <row r="675" spans="2:11">
      <c r="B675" s="95">
        <v>5981</v>
      </c>
      <c r="C675" s="90" t="s">
        <v>907</v>
      </c>
      <c r="D675" s="78">
        <v>0</v>
      </c>
      <c r="E675" s="78">
        <v>0</v>
      </c>
      <c r="F675" s="80">
        <v>0</v>
      </c>
      <c r="G675" s="78">
        <v>0</v>
      </c>
      <c r="H675" s="78">
        <v>0</v>
      </c>
      <c r="I675" s="80">
        <v>0</v>
      </c>
      <c r="J675" s="78">
        <v>0</v>
      </c>
      <c r="K675" s="91">
        <f t="shared" si="13"/>
        <v>0</v>
      </c>
    </row>
    <row r="676" spans="2:11">
      <c r="B676" s="94">
        <v>5990</v>
      </c>
      <c r="C676" s="87" t="s">
        <v>908</v>
      </c>
      <c r="D676" s="71">
        <v>0</v>
      </c>
      <c r="E676" s="85">
        <v>0</v>
      </c>
      <c r="F676" s="85">
        <v>0</v>
      </c>
      <c r="G676" s="85">
        <v>0</v>
      </c>
      <c r="H676" s="85">
        <v>0</v>
      </c>
      <c r="I676" s="85">
        <v>0</v>
      </c>
      <c r="J676" s="85">
        <v>0</v>
      </c>
      <c r="K676" s="72">
        <f t="shared" si="13"/>
        <v>0</v>
      </c>
    </row>
    <row r="677" spans="2:11">
      <c r="B677" s="95">
        <v>5991</v>
      </c>
      <c r="C677" s="90" t="s">
        <v>908</v>
      </c>
      <c r="D677" s="78">
        <v>0</v>
      </c>
      <c r="E677" s="78">
        <v>0</v>
      </c>
      <c r="F677" s="80">
        <v>0</v>
      </c>
      <c r="G677" s="78">
        <v>0</v>
      </c>
      <c r="H677" s="78">
        <v>0</v>
      </c>
      <c r="I677" s="80">
        <v>0</v>
      </c>
      <c r="J677" s="78">
        <v>0</v>
      </c>
      <c r="K677" s="91">
        <f t="shared" si="13"/>
        <v>0</v>
      </c>
    </row>
    <row r="678" spans="2:11">
      <c r="B678" s="73" t="s">
        <v>381</v>
      </c>
      <c r="C678" s="86"/>
      <c r="D678" s="71">
        <f t="shared" ref="D678:J678" si="14">D561+D578+D587+D592+D606+D609+D629+D648+D659</f>
        <v>776100</v>
      </c>
      <c r="E678" s="85">
        <f t="shared" si="14"/>
        <v>-210036.44</v>
      </c>
      <c r="F678" s="85">
        <f t="shared" si="14"/>
        <v>566063.56000000006</v>
      </c>
      <c r="G678" s="85">
        <f t="shared" si="14"/>
        <v>0</v>
      </c>
      <c r="H678" s="85">
        <f t="shared" si="14"/>
        <v>0</v>
      </c>
      <c r="I678" s="85">
        <f t="shared" si="14"/>
        <v>8168.49</v>
      </c>
      <c r="J678" s="85">
        <f t="shared" si="14"/>
        <v>8168.49</v>
      </c>
      <c r="K678" s="72">
        <f t="shared" si="13"/>
        <v>557895.07000000007</v>
      </c>
    </row>
    <row r="679" spans="2:11">
      <c r="B679" s="94">
        <v>6000</v>
      </c>
      <c r="C679" s="84" t="s">
        <v>909</v>
      </c>
      <c r="D679" s="71">
        <v>0</v>
      </c>
      <c r="E679" s="71">
        <v>0</v>
      </c>
      <c r="F679" s="71">
        <v>0</v>
      </c>
      <c r="G679" s="71">
        <v>0</v>
      </c>
      <c r="H679" s="71">
        <v>0</v>
      </c>
      <c r="I679" s="71">
        <v>0</v>
      </c>
      <c r="J679" s="71">
        <v>0</v>
      </c>
      <c r="K679" s="72">
        <f t="shared" si="13"/>
        <v>0</v>
      </c>
    </row>
    <row r="680" spans="2:11">
      <c r="B680" s="94">
        <v>6100</v>
      </c>
      <c r="C680" s="84" t="s">
        <v>910</v>
      </c>
      <c r="D680" s="71">
        <v>0</v>
      </c>
      <c r="E680" s="71">
        <v>0</v>
      </c>
      <c r="F680" s="71">
        <v>0</v>
      </c>
      <c r="G680" s="71">
        <v>0</v>
      </c>
      <c r="H680" s="71">
        <v>0</v>
      </c>
      <c r="I680" s="71">
        <v>0</v>
      </c>
      <c r="J680" s="71">
        <v>0</v>
      </c>
      <c r="K680" s="72">
        <f t="shared" si="13"/>
        <v>0</v>
      </c>
    </row>
    <row r="681" spans="2:11">
      <c r="B681" s="94">
        <v>6110</v>
      </c>
      <c r="C681" s="87" t="s">
        <v>911</v>
      </c>
      <c r="D681" s="71">
        <v>0</v>
      </c>
      <c r="E681" s="85">
        <v>0</v>
      </c>
      <c r="F681" s="85">
        <v>0</v>
      </c>
      <c r="G681" s="85">
        <v>0</v>
      </c>
      <c r="H681" s="85">
        <v>0</v>
      </c>
      <c r="I681" s="85">
        <v>0</v>
      </c>
      <c r="J681" s="85">
        <v>0</v>
      </c>
      <c r="K681" s="72">
        <f t="shared" si="13"/>
        <v>0</v>
      </c>
    </row>
    <row r="682" spans="2:11">
      <c r="B682" s="95">
        <v>6111</v>
      </c>
      <c r="C682" s="90" t="s">
        <v>911</v>
      </c>
      <c r="D682" s="78">
        <v>0</v>
      </c>
      <c r="E682" s="78">
        <v>0</v>
      </c>
      <c r="F682" s="80">
        <v>0</v>
      </c>
      <c r="G682" s="78">
        <v>0</v>
      </c>
      <c r="H682" s="78">
        <v>0</v>
      </c>
      <c r="I682" s="80">
        <v>0</v>
      </c>
      <c r="J682" s="78">
        <v>0</v>
      </c>
      <c r="K682" s="91">
        <f t="shared" si="13"/>
        <v>0</v>
      </c>
    </row>
    <row r="683" spans="2:11">
      <c r="B683" s="94">
        <v>6120</v>
      </c>
      <c r="C683" s="87" t="s">
        <v>912</v>
      </c>
      <c r="D683" s="71">
        <v>0</v>
      </c>
      <c r="E683" s="85">
        <v>0</v>
      </c>
      <c r="F683" s="85">
        <v>0</v>
      </c>
      <c r="G683" s="85">
        <v>0</v>
      </c>
      <c r="H683" s="85">
        <v>0</v>
      </c>
      <c r="I683" s="85">
        <v>0</v>
      </c>
      <c r="J683" s="85">
        <v>0</v>
      </c>
      <c r="K683" s="72">
        <f t="shared" si="13"/>
        <v>0</v>
      </c>
    </row>
    <row r="684" spans="2:11">
      <c r="B684" s="95">
        <v>6121</v>
      </c>
      <c r="C684" s="90" t="s">
        <v>913</v>
      </c>
      <c r="D684" s="78">
        <v>0</v>
      </c>
      <c r="E684" s="78">
        <v>0</v>
      </c>
      <c r="F684" s="80">
        <v>0</v>
      </c>
      <c r="G684" s="78">
        <v>0</v>
      </c>
      <c r="H684" s="78">
        <v>0</v>
      </c>
      <c r="I684" s="80">
        <v>0</v>
      </c>
      <c r="J684" s="78">
        <v>0</v>
      </c>
      <c r="K684" s="91">
        <f t="shared" si="13"/>
        <v>0</v>
      </c>
    </row>
    <row r="685" spans="2:11">
      <c r="B685" s="95">
        <v>6122</v>
      </c>
      <c r="C685" s="90" t="s">
        <v>914</v>
      </c>
      <c r="D685" s="78">
        <v>0</v>
      </c>
      <c r="E685" s="78">
        <v>0</v>
      </c>
      <c r="F685" s="80">
        <v>0</v>
      </c>
      <c r="G685" s="78">
        <v>0</v>
      </c>
      <c r="H685" s="78">
        <v>0</v>
      </c>
      <c r="I685" s="80">
        <v>0</v>
      </c>
      <c r="J685" s="78">
        <v>0</v>
      </c>
      <c r="K685" s="91">
        <f t="shared" si="13"/>
        <v>0</v>
      </c>
    </row>
    <row r="686" spans="2:11">
      <c r="B686" s="95">
        <v>6123</v>
      </c>
      <c r="C686" s="90" t="s">
        <v>915</v>
      </c>
      <c r="D686" s="78">
        <v>0</v>
      </c>
      <c r="E686" s="78">
        <v>0</v>
      </c>
      <c r="F686" s="80">
        <v>0</v>
      </c>
      <c r="G686" s="78">
        <v>0</v>
      </c>
      <c r="H686" s="78">
        <v>0</v>
      </c>
      <c r="I686" s="80">
        <v>0</v>
      </c>
      <c r="J686" s="78">
        <v>0</v>
      </c>
      <c r="K686" s="91">
        <f t="shared" si="13"/>
        <v>0</v>
      </c>
    </row>
    <row r="687" spans="2:11">
      <c r="B687" s="95">
        <v>6124</v>
      </c>
      <c r="C687" s="90" t="s">
        <v>916</v>
      </c>
      <c r="D687" s="78">
        <v>0</v>
      </c>
      <c r="E687" s="78">
        <v>0</v>
      </c>
      <c r="F687" s="80">
        <v>0</v>
      </c>
      <c r="G687" s="78">
        <v>0</v>
      </c>
      <c r="H687" s="78">
        <v>0</v>
      </c>
      <c r="I687" s="80">
        <v>0</v>
      </c>
      <c r="J687" s="78">
        <v>0</v>
      </c>
      <c r="K687" s="91">
        <f t="shared" si="13"/>
        <v>0</v>
      </c>
    </row>
    <row r="688" spans="2:11">
      <c r="B688" s="95">
        <v>6125</v>
      </c>
      <c r="C688" s="90" t="s">
        <v>917</v>
      </c>
      <c r="D688" s="78">
        <v>0</v>
      </c>
      <c r="E688" s="78">
        <v>0</v>
      </c>
      <c r="F688" s="80">
        <v>0</v>
      </c>
      <c r="G688" s="78">
        <v>0</v>
      </c>
      <c r="H688" s="78">
        <v>0</v>
      </c>
      <c r="I688" s="80">
        <v>0</v>
      </c>
      <c r="J688" s="78">
        <v>0</v>
      </c>
      <c r="K688" s="91">
        <f t="shared" si="13"/>
        <v>0</v>
      </c>
    </row>
    <row r="689" spans="2:11">
      <c r="B689" s="95">
        <v>6126</v>
      </c>
      <c r="C689" s="90" t="s">
        <v>918</v>
      </c>
      <c r="D689" s="78">
        <v>0</v>
      </c>
      <c r="E689" s="78">
        <v>0</v>
      </c>
      <c r="F689" s="80">
        <v>0</v>
      </c>
      <c r="G689" s="78">
        <v>0</v>
      </c>
      <c r="H689" s="78">
        <v>0</v>
      </c>
      <c r="I689" s="80">
        <v>0</v>
      </c>
      <c r="J689" s="78">
        <v>0</v>
      </c>
      <c r="K689" s="91">
        <f t="shared" si="13"/>
        <v>0</v>
      </c>
    </row>
    <row r="690" spans="2:11">
      <c r="B690" s="95">
        <v>6127</v>
      </c>
      <c r="C690" s="90" t="s">
        <v>919</v>
      </c>
      <c r="D690" s="78">
        <v>0</v>
      </c>
      <c r="E690" s="78">
        <v>0</v>
      </c>
      <c r="F690" s="80">
        <v>0</v>
      </c>
      <c r="G690" s="78">
        <v>0</v>
      </c>
      <c r="H690" s="78">
        <v>0</v>
      </c>
      <c r="I690" s="80">
        <v>0</v>
      </c>
      <c r="J690" s="78">
        <v>0</v>
      </c>
      <c r="K690" s="91">
        <f t="shared" si="13"/>
        <v>0</v>
      </c>
    </row>
    <row r="691" spans="2:11">
      <c r="B691" s="95">
        <v>6128</v>
      </c>
      <c r="C691" s="90" t="s">
        <v>920</v>
      </c>
      <c r="D691" s="78">
        <v>0</v>
      </c>
      <c r="E691" s="78">
        <v>0</v>
      </c>
      <c r="F691" s="80">
        <v>0</v>
      </c>
      <c r="G691" s="78">
        <v>0</v>
      </c>
      <c r="H691" s="78">
        <v>0</v>
      </c>
      <c r="I691" s="80">
        <v>0</v>
      </c>
      <c r="J691" s="78">
        <v>0</v>
      </c>
      <c r="K691" s="91">
        <f t="shared" si="13"/>
        <v>0</v>
      </c>
    </row>
    <row r="692" spans="2:11">
      <c r="B692" s="95">
        <v>6129</v>
      </c>
      <c r="C692" s="90" t="s">
        <v>921</v>
      </c>
      <c r="D692" s="78">
        <v>0</v>
      </c>
      <c r="E692" s="78">
        <v>0</v>
      </c>
      <c r="F692" s="80">
        <v>0</v>
      </c>
      <c r="G692" s="78">
        <v>0</v>
      </c>
      <c r="H692" s="78">
        <v>0</v>
      </c>
      <c r="I692" s="80">
        <v>0</v>
      </c>
      <c r="J692" s="78">
        <v>0</v>
      </c>
      <c r="K692" s="91">
        <f t="shared" si="13"/>
        <v>0</v>
      </c>
    </row>
    <row r="693" spans="2:11" ht="23.25">
      <c r="B693" s="94">
        <v>6130</v>
      </c>
      <c r="C693" s="87" t="s">
        <v>922</v>
      </c>
      <c r="D693" s="71">
        <v>0</v>
      </c>
      <c r="E693" s="85">
        <v>0</v>
      </c>
      <c r="F693" s="85">
        <v>0</v>
      </c>
      <c r="G693" s="85">
        <v>0</v>
      </c>
      <c r="H693" s="85">
        <v>0</v>
      </c>
      <c r="I693" s="85">
        <v>0</v>
      </c>
      <c r="J693" s="85">
        <v>0</v>
      </c>
      <c r="K693" s="72">
        <f t="shared" si="13"/>
        <v>0</v>
      </c>
    </row>
    <row r="694" spans="2:11">
      <c r="B694" s="95">
        <v>6131</v>
      </c>
      <c r="C694" s="90" t="s">
        <v>913</v>
      </c>
      <c r="D694" s="78">
        <v>0</v>
      </c>
      <c r="E694" s="78">
        <v>0</v>
      </c>
      <c r="F694" s="80">
        <v>0</v>
      </c>
      <c r="G694" s="78">
        <v>0</v>
      </c>
      <c r="H694" s="78">
        <v>0</v>
      </c>
      <c r="I694" s="80">
        <v>0</v>
      </c>
      <c r="J694" s="78">
        <v>0</v>
      </c>
      <c r="K694" s="91">
        <f t="shared" si="13"/>
        <v>0</v>
      </c>
    </row>
    <row r="695" spans="2:11">
      <c r="B695" s="95">
        <v>6132</v>
      </c>
      <c r="C695" s="90" t="s">
        <v>914</v>
      </c>
      <c r="D695" s="78">
        <v>0</v>
      </c>
      <c r="E695" s="78">
        <v>0</v>
      </c>
      <c r="F695" s="80">
        <v>0</v>
      </c>
      <c r="G695" s="78">
        <v>0</v>
      </c>
      <c r="H695" s="78">
        <v>0</v>
      </c>
      <c r="I695" s="80">
        <v>0</v>
      </c>
      <c r="J695" s="78">
        <v>0</v>
      </c>
      <c r="K695" s="91">
        <f t="shared" si="13"/>
        <v>0</v>
      </c>
    </row>
    <row r="696" spans="2:11">
      <c r="B696" s="95">
        <v>6133</v>
      </c>
      <c r="C696" s="90" t="s">
        <v>915</v>
      </c>
      <c r="D696" s="78">
        <v>0</v>
      </c>
      <c r="E696" s="78">
        <v>0</v>
      </c>
      <c r="F696" s="80">
        <v>0</v>
      </c>
      <c r="G696" s="78">
        <v>0</v>
      </c>
      <c r="H696" s="78">
        <v>0</v>
      </c>
      <c r="I696" s="80">
        <v>0</v>
      </c>
      <c r="J696" s="78">
        <v>0</v>
      </c>
      <c r="K696" s="91">
        <f t="shared" si="13"/>
        <v>0</v>
      </c>
    </row>
    <row r="697" spans="2:11">
      <c r="B697" s="95">
        <v>6134</v>
      </c>
      <c r="C697" s="90" t="s">
        <v>916</v>
      </c>
      <c r="D697" s="78">
        <v>0</v>
      </c>
      <c r="E697" s="78">
        <v>0</v>
      </c>
      <c r="F697" s="80">
        <v>0</v>
      </c>
      <c r="G697" s="78">
        <v>0</v>
      </c>
      <c r="H697" s="78">
        <v>0</v>
      </c>
      <c r="I697" s="80">
        <v>0</v>
      </c>
      <c r="J697" s="78">
        <v>0</v>
      </c>
      <c r="K697" s="91">
        <f t="shared" si="13"/>
        <v>0</v>
      </c>
    </row>
    <row r="698" spans="2:11">
      <c r="B698" s="95">
        <v>6135</v>
      </c>
      <c r="C698" s="90" t="s">
        <v>917</v>
      </c>
      <c r="D698" s="78">
        <v>0</v>
      </c>
      <c r="E698" s="78">
        <v>0</v>
      </c>
      <c r="F698" s="80">
        <v>0</v>
      </c>
      <c r="G698" s="78">
        <v>0</v>
      </c>
      <c r="H698" s="78">
        <v>0</v>
      </c>
      <c r="I698" s="80">
        <v>0</v>
      </c>
      <c r="J698" s="78">
        <v>0</v>
      </c>
      <c r="K698" s="91">
        <f t="shared" si="13"/>
        <v>0</v>
      </c>
    </row>
    <row r="699" spans="2:11">
      <c r="B699" s="95">
        <v>6136</v>
      </c>
      <c r="C699" s="90" t="s">
        <v>918</v>
      </c>
      <c r="D699" s="78">
        <v>0</v>
      </c>
      <c r="E699" s="78">
        <v>0</v>
      </c>
      <c r="F699" s="80">
        <v>0</v>
      </c>
      <c r="G699" s="78">
        <v>0</v>
      </c>
      <c r="H699" s="78">
        <v>0</v>
      </c>
      <c r="I699" s="80">
        <v>0</v>
      </c>
      <c r="J699" s="78">
        <v>0</v>
      </c>
      <c r="K699" s="91">
        <f t="shared" si="13"/>
        <v>0</v>
      </c>
    </row>
    <row r="700" spans="2:11">
      <c r="B700" s="95">
        <v>6137</v>
      </c>
      <c r="C700" s="90" t="s">
        <v>919</v>
      </c>
      <c r="D700" s="78">
        <v>0</v>
      </c>
      <c r="E700" s="78">
        <v>0</v>
      </c>
      <c r="F700" s="80">
        <v>0</v>
      </c>
      <c r="G700" s="78">
        <v>0</v>
      </c>
      <c r="H700" s="78">
        <v>0</v>
      </c>
      <c r="I700" s="80">
        <v>0</v>
      </c>
      <c r="J700" s="78">
        <v>0</v>
      </c>
      <c r="K700" s="91">
        <f t="shared" si="13"/>
        <v>0</v>
      </c>
    </row>
    <row r="701" spans="2:11">
      <c r="B701" s="95">
        <v>6138</v>
      </c>
      <c r="C701" s="90" t="s">
        <v>921</v>
      </c>
      <c r="D701" s="78">
        <v>0</v>
      </c>
      <c r="E701" s="78">
        <v>0</v>
      </c>
      <c r="F701" s="80">
        <v>0</v>
      </c>
      <c r="G701" s="78">
        <v>0</v>
      </c>
      <c r="H701" s="78">
        <v>0</v>
      </c>
      <c r="I701" s="80">
        <v>0</v>
      </c>
      <c r="J701" s="78">
        <v>0</v>
      </c>
      <c r="K701" s="91">
        <f t="shared" si="13"/>
        <v>0</v>
      </c>
    </row>
    <row r="702" spans="2:11">
      <c r="B702" s="95">
        <v>6139</v>
      </c>
      <c r="C702" s="90" t="s">
        <v>923</v>
      </c>
      <c r="D702" s="78">
        <v>0</v>
      </c>
      <c r="E702" s="78">
        <v>0</v>
      </c>
      <c r="F702" s="80">
        <v>0</v>
      </c>
      <c r="G702" s="78">
        <v>0</v>
      </c>
      <c r="H702" s="78">
        <v>0</v>
      </c>
      <c r="I702" s="80">
        <v>0</v>
      </c>
      <c r="J702" s="78">
        <v>0</v>
      </c>
      <c r="K702" s="91">
        <f t="shared" si="13"/>
        <v>0</v>
      </c>
    </row>
    <row r="703" spans="2:11" ht="23.25">
      <c r="B703" s="94">
        <v>6140</v>
      </c>
      <c r="C703" s="87" t="s">
        <v>924</v>
      </c>
      <c r="D703" s="71">
        <v>0</v>
      </c>
      <c r="E703" s="85">
        <v>0</v>
      </c>
      <c r="F703" s="85">
        <v>0</v>
      </c>
      <c r="G703" s="85">
        <v>0</v>
      </c>
      <c r="H703" s="85">
        <v>0</v>
      </c>
      <c r="I703" s="85">
        <v>0</v>
      </c>
      <c r="J703" s="85">
        <v>0</v>
      </c>
      <c r="K703" s="72">
        <f t="shared" si="13"/>
        <v>0</v>
      </c>
    </row>
    <row r="704" spans="2:11">
      <c r="B704" s="95">
        <v>6141</v>
      </c>
      <c r="C704" s="90" t="s">
        <v>924</v>
      </c>
      <c r="D704" s="78">
        <v>0</v>
      </c>
      <c r="E704" s="78">
        <v>0</v>
      </c>
      <c r="F704" s="80">
        <v>0</v>
      </c>
      <c r="G704" s="78">
        <v>0</v>
      </c>
      <c r="H704" s="78">
        <v>0</v>
      </c>
      <c r="I704" s="80">
        <v>0</v>
      </c>
      <c r="J704" s="78">
        <v>0</v>
      </c>
      <c r="K704" s="91">
        <f t="shared" si="13"/>
        <v>0</v>
      </c>
    </row>
    <row r="705" spans="2:11">
      <c r="B705" s="94">
        <v>6150</v>
      </c>
      <c r="C705" s="87" t="s">
        <v>925</v>
      </c>
      <c r="D705" s="71">
        <v>0</v>
      </c>
      <c r="E705" s="85">
        <v>0</v>
      </c>
      <c r="F705" s="85">
        <v>0</v>
      </c>
      <c r="G705" s="85">
        <v>0</v>
      </c>
      <c r="H705" s="85">
        <v>0</v>
      </c>
      <c r="I705" s="85">
        <v>0</v>
      </c>
      <c r="J705" s="85">
        <v>0</v>
      </c>
      <c r="K705" s="72">
        <f t="shared" si="13"/>
        <v>0</v>
      </c>
    </row>
    <row r="706" spans="2:11">
      <c r="B706" s="95">
        <v>6151</v>
      </c>
      <c r="C706" s="90" t="s">
        <v>913</v>
      </c>
      <c r="D706" s="78">
        <v>0</v>
      </c>
      <c r="E706" s="78">
        <v>0</v>
      </c>
      <c r="F706" s="80">
        <v>0</v>
      </c>
      <c r="G706" s="78">
        <v>0</v>
      </c>
      <c r="H706" s="78">
        <v>0</v>
      </c>
      <c r="I706" s="80">
        <v>0</v>
      </c>
      <c r="J706" s="78">
        <v>0</v>
      </c>
      <c r="K706" s="91">
        <f t="shared" si="13"/>
        <v>0</v>
      </c>
    </row>
    <row r="707" spans="2:11">
      <c r="B707" s="95">
        <v>6152</v>
      </c>
      <c r="C707" s="90" t="s">
        <v>914</v>
      </c>
      <c r="D707" s="78">
        <v>0</v>
      </c>
      <c r="E707" s="78">
        <v>0</v>
      </c>
      <c r="F707" s="80">
        <v>0</v>
      </c>
      <c r="G707" s="78">
        <v>0</v>
      </c>
      <c r="H707" s="78">
        <v>0</v>
      </c>
      <c r="I707" s="80">
        <v>0</v>
      </c>
      <c r="J707" s="78">
        <v>0</v>
      </c>
      <c r="K707" s="91">
        <f t="shared" si="13"/>
        <v>0</v>
      </c>
    </row>
    <row r="708" spans="2:11">
      <c r="B708" s="95">
        <v>6153</v>
      </c>
      <c r="C708" s="90" t="s">
        <v>915</v>
      </c>
      <c r="D708" s="78">
        <v>0</v>
      </c>
      <c r="E708" s="78">
        <v>0</v>
      </c>
      <c r="F708" s="80">
        <v>0</v>
      </c>
      <c r="G708" s="78">
        <v>0</v>
      </c>
      <c r="H708" s="78">
        <v>0</v>
      </c>
      <c r="I708" s="80">
        <v>0</v>
      </c>
      <c r="J708" s="78">
        <v>0</v>
      </c>
      <c r="K708" s="91">
        <f t="shared" si="13"/>
        <v>0</v>
      </c>
    </row>
    <row r="709" spans="2:11">
      <c r="B709" s="95">
        <v>6154</v>
      </c>
      <c r="C709" s="90" t="s">
        <v>916</v>
      </c>
      <c r="D709" s="78">
        <v>0</v>
      </c>
      <c r="E709" s="78">
        <v>0</v>
      </c>
      <c r="F709" s="80">
        <v>0</v>
      </c>
      <c r="G709" s="78">
        <v>0</v>
      </c>
      <c r="H709" s="78">
        <v>0</v>
      </c>
      <c r="I709" s="80">
        <v>0</v>
      </c>
      <c r="J709" s="78">
        <v>0</v>
      </c>
      <c r="K709" s="91">
        <f t="shared" si="13"/>
        <v>0</v>
      </c>
    </row>
    <row r="710" spans="2:11">
      <c r="B710" s="95">
        <v>6155</v>
      </c>
      <c r="C710" s="90" t="s">
        <v>917</v>
      </c>
      <c r="D710" s="78">
        <v>0</v>
      </c>
      <c r="E710" s="78">
        <v>0</v>
      </c>
      <c r="F710" s="80">
        <v>0</v>
      </c>
      <c r="G710" s="78">
        <v>0</v>
      </c>
      <c r="H710" s="78">
        <v>0</v>
      </c>
      <c r="I710" s="80">
        <v>0</v>
      </c>
      <c r="J710" s="78">
        <v>0</v>
      </c>
      <c r="K710" s="91">
        <f t="shared" si="13"/>
        <v>0</v>
      </c>
    </row>
    <row r="711" spans="2:11">
      <c r="B711" s="95">
        <v>6156</v>
      </c>
      <c r="C711" s="90" t="s">
        <v>918</v>
      </c>
      <c r="D711" s="78">
        <v>0</v>
      </c>
      <c r="E711" s="78">
        <v>0</v>
      </c>
      <c r="F711" s="80">
        <v>0</v>
      </c>
      <c r="G711" s="78">
        <v>0</v>
      </c>
      <c r="H711" s="78">
        <v>0</v>
      </c>
      <c r="I711" s="80">
        <v>0</v>
      </c>
      <c r="J711" s="78">
        <v>0</v>
      </c>
      <c r="K711" s="91">
        <f t="shared" si="13"/>
        <v>0</v>
      </c>
    </row>
    <row r="712" spans="2:11">
      <c r="B712" s="95">
        <v>6157</v>
      </c>
      <c r="C712" s="90" t="s">
        <v>919</v>
      </c>
      <c r="D712" s="78">
        <v>0</v>
      </c>
      <c r="E712" s="78">
        <v>0</v>
      </c>
      <c r="F712" s="80">
        <v>0</v>
      </c>
      <c r="G712" s="78">
        <v>0</v>
      </c>
      <c r="H712" s="78">
        <v>0</v>
      </c>
      <c r="I712" s="80">
        <v>0</v>
      </c>
      <c r="J712" s="78">
        <v>0</v>
      </c>
      <c r="K712" s="91">
        <f t="shared" si="13"/>
        <v>0</v>
      </c>
    </row>
    <row r="713" spans="2:11">
      <c r="B713" s="95">
        <v>6158</v>
      </c>
      <c r="C713" s="90" t="s">
        <v>921</v>
      </c>
      <c r="D713" s="78">
        <v>0</v>
      </c>
      <c r="E713" s="78">
        <v>0</v>
      </c>
      <c r="F713" s="80">
        <v>0</v>
      </c>
      <c r="G713" s="78">
        <v>0</v>
      </c>
      <c r="H713" s="78">
        <v>0</v>
      </c>
      <c r="I713" s="80">
        <v>0</v>
      </c>
      <c r="J713" s="78">
        <v>0</v>
      </c>
      <c r="K713" s="91">
        <f t="shared" si="13"/>
        <v>0</v>
      </c>
    </row>
    <row r="714" spans="2:11">
      <c r="B714" s="95">
        <v>6159</v>
      </c>
      <c r="C714" s="90" t="s">
        <v>926</v>
      </c>
      <c r="D714" s="78">
        <v>0</v>
      </c>
      <c r="E714" s="78">
        <v>0</v>
      </c>
      <c r="F714" s="80">
        <v>0</v>
      </c>
      <c r="G714" s="78">
        <v>0</v>
      </c>
      <c r="H714" s="78">
        <v>0</v>
      </c>
      <c r="I714" s="80">
        <v>0</v>
      </c>
      <c r="J714" s="78">
        <v>0</v>
      </c>
      <c r="K714" s="91">
        <f t="shared" si="13"/>
        <v>0</v>
      </c>
    </row>
    <row r="715" spans="2:11">
      <c r="B715" s="94">
        <v>6160</v>
      </c>
      <c r="C715" s="87" t="s">
        <v>927</v>
      </c>
      <c r="D715" s="71">
        <v>0</v>
      </c>
      <c r="E715" s="85">
        <v>0</v>
      </c>
      <c r="F715" s="85">
        <v>0</v>
      </c>
      <c r="G715" s="85">
        <v>0</v>
      </c>
      <c r="H715" s="85">
        <v>0</v>
      </c>
      <c r="I715" s="85">
        <v>0</v>
      </c>
      <c r="J715" s="85">
        <v>0</v>
      </c>
      <c r="K715" s="72">
        <f t="shared" si="13"/>
        <v>0</v>
      </c>
    </row>
    <row r="716" spans="2:11">
      <c r="B716" s="95">
        <v>6161</v>
      </c>
      <c r="C716" s="96" t="s">
        <v>913</v>
      </c>
      <c r="D716" s="78">
        <v>0</v>
      </c>
      <c r="E716" s="78">
        <v>0</v>
      </c>
      <c r="F716" s="80">
        <v>0</v>
      </c>
      <c r="G716" s="78">
        <v>0</v>
      </c>
      <c r="H716" s="78">
        <v>0</v>
      </c>
      <c r="I716" s="80">
        <v>0</v>
      </c>
      <c r="J716" s="78">
        <v>0</v>
      </c>
      <c r="K716" s="91">
        <f t="shared" si="13"/>
        <v>0</v>
      </c>
    </row>
    <row r="717" spans="2:11">
      <c r="B717" s="95">
        <v>6162</v>
      </c>
      <c r="C717" s="90" t="s">
        <v>914</v>
      </c>
      <c r="D717" s="78">
        <v>0</v>
      </c>
      <c r="E717" s="78">
        <v>0</v>
      </c>
      <c r="F717" s="80">
        <v>0</v>
      </c>
      <c r="G717" s="78">
        <v>0</v>
      </c>
      <c r="H717" s="78">
        <v>0</v>
      </c>
      <c r="I717" s="80">
        <v>0</v>
      </c>
      <c r="J717" s="78">
        <v>0</v>
      </c>
      <c r="K717" s="91">
        <f t="shared" si="13"/>
        <v>0</v>
      </c>
    </row>
    <row r="718" spans="2:11">
      <c r="B718" s="95">
        <v>6163</v>
      </c>
      <c r="C718" s="90" t="s">
        <v>915</v>
      </c>
      <c r="D718" s="78">
        <v>0</v>
      </c>
      <c r="E718" s="78">
        <v>0</v>
      </c>
      <c r="F718" s="80">
        <v>0</v>
      </c>
      <c r="G718" s="78">
        <v>0</v>
      </c>
      <c r="H718" s="78">
        <v>0</v>
      </c>
      <c r="I718" s="80">
        <v>0</v>
      </c>
      <c r="J718" s="78">
        <v>0</v>
      </c>
      <c r="K718" s="91">
        <f t="shared" si="13"/>
        <v>0</v>
      </c>
    </row>
    <row r="719" spans="2:11">
      <c r="B719" s="95">
        <v>6164</v>
      </c>
      <c r="C719" s="90" t="s">
        <v>916</v>
      </c>
      <c r="D719" s="78">
        <v>0</v>
      </c>
      <c r="E719" s="78">
        <v>0</v>
      </c>
      <c r="F719" s="80">
        <v>0</v>
      </c>
      <c r="G719" s="78">
        <v>0</v>
      </c>
      <c r="H719" s="78">
        <v>0</v>
      </c>
      <c r="I719" s="80">
        <v>0</v>
      </c>
      <c r="J719" s="78">
        <v>0</v>
      </c>
      <c r="K719" s="91">
        <f t="shared" si="13"/>
        <v>0</v>
      </c>
    </row>
    <row r="720" spans="2:11">
      <c r="B720" s="95">
        <v>6165</v>
      </c>
      <c r="C720" s="90" t="s">
        <v>917</v>
      </c>
      <c r="D720" s="78">
        <v>0</v>
      </c>
      <c r="E720" s="78">
        <v>0</v>
      </c>
      <c r="F720" s="80">
        <v>0</v>
      </c>
      <c r="G720" s="78">
        <v>0</v>
      </c>
      <c r="H720" s="78">
        <v>0</v>
      </c>
      <c r="I720" s="80">
        <v>0</v>
      </c>
      <c r="J720" s="78">
        <v>0</v>
      </c>
      <c r="K720" s="91">
        <f t="shared" si="13"/>
        <v>0</v>
      </c>
    </row>
    <row r="721" spans="2:11">
      <c r="B721" s="95">
        <v>6166</v>
      </c>
      <c r="C721" s="90" t="s">
        <v>918</v>
      </c>
      <c r="D721" s="78">
        <v>0</v>
      </c>
      <c r="E721" s="78">
        <v>0</v>
      </c>
      <c r="F721" s="80">
        <v>0</v>
      </c>
      <c r="G721" s="78">
        <v>0</v>
      </c>
      <c r="H721" s="78">
        <v>0</v>
      </c>
      <c r="I721" s="80">
        <v>0</v>
      </c>
      <c r="J721" s="78">
        <v>0</v>
      </c>
      <c r="K721" s="91">
        <f t="shared" si="13"/>
        <v>0</v>
      </c>
    </row>
    <row r="722" spans="2:11">
      <c r="B722" s="95">
        <v>6167</v>
      </c>
      <c r="C722" s="90" t="s">
        <v>919</v>
      </c>
      <c r="D722" s="78">
        <v>0</v>
      </c>
      <c r="E722" s="78">
        <v>0</v>
      </c>
      <c r="F722" s="80">
        <v>0</v>
      </c>
      <c r="G722" s="78">
        <v>0</v>
      </c>
      <c r="H722" s="78">
        <v>0</v>
      </c>
      <c r="I722" s="80">
        <v>0</v>
      </c>
      <c r="J722" s="78">
        <v>0</v>
      </c>
      <c r="K722" s="91">
        <f t="shared" si="13"/>
        <v>0</v>
      </c>
    </row>
    <row r="723" spans="2:11">
      <c r="B723" s="95">
        <v>6168</v>
      </c>
      <c r="C723" s="90" t="s">
        <v>921</v>
      </c>
      <c r="D723" s="78">
        <v>0</v>
      </c>
      <c r="E723" s="78">
        <v>0</v>
      </c>
      <c r="F723" s="80">
        <v>0</v>
      </c>
      <c r="G723" s="78">
        <v>0</v>
      </c>
      <c r="H723" s="78">
        <v>0</v>
      </c>
      <c r="I723" s="80">
        <v>0</v>
      </c>
      <c r="J723" s="78">
        <v>0</v>
      </c>
      <c r="K723" s="91">
        <f t="shared" si="13"/>
        <v>0</v>
      </c>
    </row>
    <row r="724" spans="2:11">
      <c r="B724" s="94">
        <v>6170</v>
      </c>
      <c r="C724" s="87" t="s">
        <v>928</v>
      </c>
      <c r="D724" s="71">
        <v>0</v>
      </c>
      <c r="E724" s="85">
        <v>0</v>
      </c>
      <c r="F724" s="85">
        <v>0</v>
      </c>
      <c r="G724" s="85">
        <v>0</v>
      </c>
      <c r="H724" s="85">
        <v>0</v>
      </c>
      <c r="I724" s="85">
        <v>0</v>
      </c>
      <c r="J724" s="85">
        <v>0</v>
      </c>
      <c r="K724" s="72">
        <f t="shared" si="13"/>
        <v>0</v>
      </c>
    </row>
    <row r="725" spans="2:11">
      <c r="B725" s="95">
        <v>6171</v>
      </c>
      <c r="C725" s="90" t="s">
        <v>928</v>
      </c>
      <c r="D725" s="78">
        <v>0</v>
      </c>
      <c r="E725" s="78">
        <v>0</v>
      </c>
      <c r="F725" s="80">
        <v>0</v>
      </c>
      <c r="G725" s="78">
        <v>0</v>
      </c>
      <c r="H725" s="78">
        <v>0</v>
      </c>
      <c r="I725" s="80">
        <v>0</v>
      </c>
      <c r="J725" s="78">
        <v>0</v>
      </c>
      <c r="K725" s="91">
        <f t="shared" si="13"/>
        <v>0</v>
      </c>
    </row>
    <row r="726" spans="2:11" ht="23.25">
      <c r="B726" s="94">
        <v>6190</v>
      </c>
      <c r="C726" s="87" t="s">
        <v>929</v>
      </c>
      <c r="D726" s="71">
        <v>0</v>
      </c>
      <c r="E726" s="85">
        <v>0</v>
      </c>
      <c r="F726" s="85">
        <v>0</v>
      </c>
      <c r="G726" s="85">
        <v>0</v>
      </c>
      <c r="H726" s="85">
        <v>0</v>
      </c>
      <c r="I726" s="85">
        <v>0</v>
      </c>
      <c r="J726" s="85">
        <v>0</v>
      </c>
      <c r="K726" s="72">
        <f t="shared" ref="K726:K789" si="15">F726-I726</f>
        <v>0</v>
      </c>
    </row>
    <row r="727" spans="2:11" ht="23.25">
      <c r="B727" s="95">
        <v>6191</v>
      </c>
      <c r="C727" s="90" t="s">
        <v>929</v>
      </c>
      <c r="D727" s="78">
        <v>0</v>
      </c>
      <c r="E727" s="78">
        <v>0</v>
      </c>
      <c r="F727" s="80">
        <v>0</v>
      </c>
      <c r="G727" s="78">
        <v>0</v>
      </c>
      <c r="H727" s="78">
        <v>0</v>
      </c>
      <c r="I727" s="80">
        <v>0</v>
      </c>
      <c r="J727" s="78">
        <v>0</v>
      </c>
      <c r="K727" s="91">
        <f t="shared" si="15"/>
        <v>0</v>
      </c>
    </row>
    <row r="728" spans="2:11">
      <c r="B728" s="94">
        <v>6200</v>
      </c>
      <c r="C728" s="84" t="s">
        <v>930</v>
      </c>
      <c r="D728" s="71">
        <v>0</v>
      </c>
      <c r="E728" s="85">
        <v>0</v>
      </c>
      <c r="F728" s="85">
        <v>0</v>
      </c>
      <c r="G728" s="85">
        <v>0</v>
      </c>
      <c r="H728" s="85">
        <v>0</v>
      </c>
      <c r="I728" s="85">
        <v>0</v>
      </c>
      <c r="J728" s="85">
        <v>0</v>
      </c>
      <c r="K728" s="72">
        <f t="shared" si="15"/>
        <v>0</v>
      </c>
    </row>
    <row r="729" spans="2:11">
      <c r="B729" s="94">
        <v>6210</v>
      </c>
      <c r="C729" s="87" t="s">
        <v>911</v>
      </c>
      <c r="D729" s="71">
        <v>0</v>
      </c>
      <c r="E729" s="85">
        <v>0</v>
      </c>
      <c r="F729" s="85">
        <v>0</v>
      </c>
      <c r="G729" s="85">
        <v>0</v>
      </c>
      <c r="H729" s="85">
        <v>0</v>
      </c>
      <c r="I729" s="85">
        <v>0</v>
      </c>
      <c r="J729" s="85">
        <v>0</v>
      </c>
      <c r="K729" s="72">
        <f t="shared" si="15"/>
        <v>0</v>
      </c>
    </row>
    <row r="730" spans="2:11">
      <c r="B730" s="95">
        <v>6211</v>
      </c>
      <c r="C730" s="90" t="s">
        <v>911</v>
      </c>
      <c r="D730" s="78">
        <v>0</v>
      </c>
      <c r="E730" s="78">
        <v>0</v>
      </c>
      <c r="F730" s="80">
        <v>0</v>
      </c>
      <c r="G730" s="78">
        <v>0</v>
      </c>
      <c r="H730" s="78">
        <v>0</v>
      </c>
      <c r="I730" s="80">
        <v>0</v>
      </c>
      <c r="J730" s="79">
        <v>0</v>
      </c>
      <c r="K730" s="91">
        <f t="shared" si="15"/>
        <v>0</v>
      </c>
    </row>
    <row r="731" spans="2:11">
      <c r="B731" s="94">
        <v>6220</v>
      </c>
      <c r="C731" s="87" t="s">
        <v>912</v>
      </c>
      <c r="D731" s="71">
        <v>0</v>
      </c>
      <c r="E731" s="85">
        <v>0</v>
      </c>
      <c r="F731" s="85">
        <v>0</v>
      </c>
      <c r="G731" s="85">
        <v>0</v>
      </c>
      <c r="H731" s="85">
        <v>0</v>
      </c>
      <c r="I731" s="85">
        <v>0</v>
      </c>
      <c r="J731" s="85">
        <v>0</v>
      </c>
      <c r="K731" s="72">
        <f t="shared" si="15"/>
        <v>0</v>
      </c>
    </row>
    <row r="732" spans="2:11">
      <c r="B732" s="95">
        <v>6221</v>
      </c>
      <c r="C732" s="90" t="s">
        <v>912</v>
      </c>
      <c r="D732" s="78">
        <v>0</v>
      </c>
      <c r="E732" s="78">
        <v>0</v>
      </c>
      <c r="F732" s="80">
        <v>0</v>
      </c>
      <c r="G732" s="78">
        <v>0</v>
      </c>
      <c r="H732" s="78">
        <v>0</v>
      </c>
      <c r="I732" s="80">
        <v>0</v>
      </c>
      <c r="J732" s="79">
        <v>0</v>
      </c>
      <c r="K732" s="91">
        <f t="shared" si="15"/>
        <v>0</v>
      </c>
    </row>
    <row r="733" spans="2:11" ht="23.25">
      <c r="B733" s="94">
        <v>6230</v>
      </c>
      <c r="C733" s="87" t="s">
        <v>931</v>
      </c>
      <c r="D733" s="71">
        <v>0</v>
      </c>
      <c r="E733" s="85">
        <v>0</v>
      </c>
      <c r="F733" s="85">
        <v>0</v>
      </c>
      <c r="G733" s="85">
        <v>0</v>
      </c>
      <c r="H733" s="85">
        <v>0</v>
      </c>
      <c r="I733" s="85">
        <v>0</v>
      </c>
      <c r="J733" s="85">
        <v>0</v>
      </c>
      <c r="K733" s="72">
        <f t="shared" si="15"/>
        <v>0</v>
      </c>
    </row>
    <row r="734" spans="2:11" ht="23.25">
      <c r="B734" s="95">
        <v>6231</v>
      </c>
      <c r="C734" s="90" t="s">
        <v>931</v>
      </c>
      <c r="D734" s="78">
        <v>0</v>
      </c>
      <c r="E734" s="78">
        <v>0</v>
      </c>
      <c r="F734" s="80">
        <v>0</v>
      </c>
      <c r="G734" s="78">
        <v>0</v>
      </c>
      <c r="H734" s="78">
        <v>0</v>
      </c>
      <c r="I734" s="80">
        <v>0</v>
      </c>
      <c r="J734" s="79">
        <v>0</v>
      </c>
      <c r="K734" s="91">
        <f t="shared" si="15"/>
        <v>0</v>
      </c>
    </row>
    <row r="735" spans="2:11" ht="23.25">
      <c r="B735" s="94">
        <v>6240</v>
      </c>
      <c r="C735" s="87" t="s">
        <v>924</v>
      </c>
      <c r="D735" s="71">
        <v>0</v>
      </c>
      <c r="E735" s="85">
        <v>0</v>
      </c>
      <c r="F735" s="85">
        <v>0</v>
      </c>
      <c r="G735" s="85">
        <v>0</v>
      </c>
      <c r="H735" s="85">
        <v>0</v>
      </c>
      <c r="I735" s="85">
        <v>0</v>
      </c>
      <c r="J735" s="85">
        <v>0</v>
      </c>
      <c r="K735" s="72">
        <f t="shared" si="15"/>
        <v>0</v>
      </c>
    </row>
    <row r="736" spans="2:11">
      <c r="B736" s="95">
        <v>6241</v>
      </c>
      <c r="C736" s="90" t="s">
        <v>924</v>
      </c>
      <c r="D736" s="78">
        <v>0</v>
      </c>
      <c r="E736" s="78">
        <v>0</v>
      </c>
      <c r="F736" s="80">
        <v>0</v>
      </c>
      <c r="G736" s="78">
        <v>0</v>
      </c>
      <c r="H736" s="78">
        <v>0</v>
      </c>
      <c r="I736" s="80">
        <v>0</v>
      </c>
      <c r="J736" s="79">
        <v>0</v>
      </c>
      <c r="K736" s="91">
        <f t="shared" si="15"/>
        <v>0</v>
      </c>
    </row>
    <row r="737" spans="2:11">
      <c r="B737" s="94">
        <v>6250</v>
      </c>
      <c r="C737" s="87" t="s">
        <v>925</v>
      </c>
      <c r="D737" s="71">
        <v>0</v>
      </c>
      <c r="E737" s="85">
        <v>0</v>
      </c>
      <c r="F737" s="85">
        <v>0</v>
      </c>
      <c r="G737" s="85">
        <v>0</v>
      </c>
      <c r="H737" s="85">
        <v>0</v>
      </c>
      <c r="I737" s="85">
        <v>0</v>
      </c>
      <c r="J737" s="85">
        <v>0</v>
      </c>
      <c r="K737" s="72">
        <f t="shared" si="15"/>
        <v>0</v>
      </c>
    </row>
    <row r="738" spans="2:11">
      <c r="B738" s="95">
        <v>6251</v>
      </c>
      <c r="C738" s="90" t="s">
        <v>925</v>
      </c>
      <c r="D738" s="78">
        <v>0</v>
      </c>
      <c r="E738" s="78">
        <v>0</v>
      </c>
      <c r="F738" s="80">
        <v>0</v>
      </c>
      <c r="G738" s="78">
        <v>0</v>
      </c>
      <c r="H738" s="78">
        <v>0</v>
      </c>
      <c r="I738" s="80">
        <v>0</v>
      </c>
      <c r="J738" s="79">
        <v>0</v>
      </c>
      <c r="K738" s="91">
        <f t="shared" si="15"/>
        <v>0</v>
      </c>
    </row>
    <row r="739" spans="2:11">
      <c r="B739" s="94">
        <v>6260</v>
      </c>
      <c r="C739" s="87" t="s">
        <v>927</v>
      </c>
      <c r="D739" s="71">
        <v>0</v>
      </c>
      <c r="E739" s="85">
        <v>0</v>
      </c>
      <c r="F739" s="85">
        <v>0</v>
      </c>
      <c r="G739" s="85">
        <v>0</v>
      </c>
      <c r="H739" s="85">
        <v>0</v>
      </c>
      <c r="I739" s="85">
        <v>0</v>
      </c>
      <c r="J739" s="85">
        <v>0</v>
      </c>
      <c r="K739" s="72">
        <f t="shared" si="15"/>
        <v>0</v>
      </c>
    </row>
    <row r="740" spans="2:11">
      <c r="B740" s="95">
        <v>6261</v>
      </c>
      <c r="C740" s="90" t="s">
        <v>927</v>
      </c>
      <c r="D740" s="78">
        <v>0</v>
      </c>
      <c r="E740" s="78">
        <v>0</v>
      </c>
      <c r="F740" s="80">
        <v>0</v>
      </c>
      <c r="G740" s="78">
        <v>0</v>
      </c>
      <c r="H740" s="78">
        <v>0</v>
      </c>
      <c r="I740" s="80">
        <v>0</v>
      </c>
      <c r="J740" s="79">
        <v>0</v>
      </c>
      <c r="K740" s="91">
        <f t="shared" si="15"/>
        <v>0</v>
      </c>
    </row>
    <row r="741" spans="2:11">
      <c r="B741" s="94">
        <v>6270</v>
      </c>
      <c r="C741" s="87" t="s">
        <v>928</v>
      </c>
      <c r="D741" s="71">
        <v>0</v>
      </c>
      <c r="E741" s="85">
        <v>0</v>
      </c>
      <c r="F741" s="85">
        <v>0</v>
      </c>
      <c r="G741" s="85">
        <v>0</v>
      </c>
      <c r="H741" s="85">
        <v>0</v>
      </c>
      <c r="I741" s="85">
        <v>0</v>
      </c>
      <c r="J741" s="85">
        <v>0</v>
      </c>
      <c r="K741" s="72">
        <f t="shared" si="15"/>
        <v>0</v>
      </c>
    </row>
    <row r="742" spans="2:11">
      <c r="B742" s="95">
        <v>6271</v>
      </c>
      <c r="C742" s="90" t="s">
        <v>928</v>
      </c>
      <c r="D742" s="78">
        <v>0</v>
      </c>
      <c r="E742" s="78">
        <v>0</v>
      </c>
      <c r="F742" s="80">
        <v>0</v>
      </c>
      <c r="G742" s="78">
        <v>0</v>
      </c>
      <c r="H742" s="78">
        <v>0</v>
      </c>
      <c r="I742" s="80">
        <v>0</v>
      </c>
      <c r="J742" s="79">
        <v>0</v>
      </c>
      <c r="K742" s="91">
        <f t="shared" si="15"/>
        <v>0</v>
      </c>
    </row>
    <row r="743" spans="2:11" ht="23.25">
      <c r="B743" s="94">
        <v>6290</v>
      </c>
      <c r="C743" s="87" t="s">
        <v>929</v>
      </c>
      <c r="D743" s="71">
        <v>0</v>
      </c>
      <c r="E743" s="85">
        <v>0</v>
      </c>
      <c r="F743" s="85">
        <v>0</v>
      </c>
      <c r="G743" s="85">
        <v>0</v>
      </c>
      <c r="H743" s="85">
        <v>0</v>
      </c>
      <c r="I743" s="85">
        <v>0</v>
      </c>
      <c r="J743" s="85">
        <v>0</v>
      </c>
      <c r="K743" s="72">
        <f t="shared" si="15"/>
        <v>0</v>
      </c>
    </row>
    <row r="744" spans="2:11" ht="23.25">
      <c r="B744" s="95">
        <v>6291</v>
      </c>
      <c r="C744" s="90" t="s">
        <v>929</v>
      </c>
      <c r="D744" s="78">
        <v>0</v>
      </c>
      <c r="E744" s="78">
        <v>0</v>
      </c>
      <c r="F744" s="80">
        <v>0</v>
      </c>
      <c r="G744" s="78">
        <v>0</v>
      </c>
      <c r="H744" s="78">
        <v>0</v>
      </c>
      <c r="I744" s="80">
        <v>0</v>
      </c>
      <c r="J744" s="79">
        <v>0</v>
      </c>
      <c r="K744" s="91">
        <f t="shared" si="15"/>
        <v>0</v>
      </c>
    </row>
    <row r="745" spans="2:11">
      <c r="B745" s="94">
        <v>6300</v>
      </c>
      <c r="C745" s="88" t="s">
        <v>932</v>
      </c>
      <c r="D745" s="71">
        <v>0</v>
      </c>
      <c r="E745" s="85">
        <v>0</v>
      </c>
      <c r="F745" s="85">
        <v>0</v>
      </c>
      <c r="G745" s="85">
        <v>0</v>
      </c>
      <c r="H745" s="85">
        <v>0</v>
      </c>
      <c r="I745" s="85">
        <v>0</v>
      </c>
      <c r="J745" s="85">
        <v>0</v>
      </c>
      <c r="K745" s="72">
        <f t="shared" si="15"/>
        <v>0</v>
      </c>
    </row>
    <row r="746" spans="2:11" ht="34.5">
      <c r="B746" s="94">
        <v>6310</v>
      </c>
      <c r="C746" s="87" t="s">
        <v>933</v>
      </c>
      <c r="D746" s="71">
        <v>0</v>
      </c>
      <c r="E746" s="85">
        <v>0</v>
      </c>
      <c r="F746" s="85">
        <v>0</v>
      </c>
      <c r="G746" s="85">
        <v>0</v>
      </c>
      <c r="H746" s="85">
        <v>0</v>
      </c>
      <c r="I746" s="85">
        <v>0</v>
      </c>
      <c r="J746" s="85">
        <v>0</v>
      </c>
      <c r="K746" s="72">
        <f t="shared" si="15"/>
        <v>0</v>
      </c>
    </row>
    <row r="747" spans="2:11" ht="23.25">
      <c r="B747" s="95">
        <v>6311</v>
      </c>
      <c r="C747" s="90" t="s">
        <v>933</v>
      </c>
      <c r="D747" s="78">
        <v>0</v>
      </c>
      <c r="E747" s="78">
        <v>0</v>
      </c>
      <c r="F747" s="80">
        <v>0</v>
      </c>
      <c r="G747" s="78">
        <v>0</v>
      </c>
      <c r="H747" s="78">
        <v>0</v>
      </c>
      <c r="I747" s="80">
        <v>0</v>
      </c>
      <c r="J747" s="79">
        <v>0</v>
      </c>
      <c r="K747" s="91">
        <f t="shared" si="15"/>
        <v>0</v>
      </c>
    </row>
    <row r="748" spans="2:11" ht="23.25">
      <c r="B748" s="94">
        <v>6320</v>
      </c>
      <c r="C748" s="87" t="s">
        <v>934</v>
      </c>
      <c r="D748" s="71">
        <v>0</v>
      </c>
      <c r="E748" s="85">
        <v>0</v>
      </c>
      <c r="F748" s="85">
        <v>0</v>
      </c>
      <c r="G748" s="85">
        <v>0</v>
      </c>
      <c r="H748" s="85">
        <v>0</v>
      </c>
      <c r="I748" s="85">
        <v>0</v>
      </c>
      <c r="J748" s="85">
        <v>0</v>
      </c>
      <c r="K748" s="72">
        <f t="shared" si="15"/>
        <v>0</v>
      </c>
    </row>
    <row r="749" spans="2:11" ht="23.25">
      <c r="B749" s="95">
        <v>6321</v>
      </c>
      <c r="C749" s="90" t="s">
        <v>934</v>
      </c>
      <c r="D749" s="78">
        <v>0</v>
      </c>
      <c r="E749" s="78">
        <v>0</v>
      </c>
      <c r="F749" s="80">
        <v>0</v>
      </c>
      <c r="G749" s="78">
        <v>0</v>
      </c>
      <c r="H749" s="78">
        <v>0</v>
      </c>
      <c r="I749" s="80">
        <v>0</v>
      </c>
      <c r="J749" s="79">
        <v>0</v>
      </c>
      <c r="K749" s="91">
        <f t="shared" si="15"/>
        <v>0</v>
      </c>
    </row>
    <row r="750" spans="2:11">
      <c r="B750" s="73" t="s">
        <v>381</v>
      </c>
      <c r="C750" s="86"/>
      <c r="D750" s="71">
        <f t="shared" ref="D750:J750" si="16">D680+D728+D745</f>
        <v>0</v>
      </c>
      <c r="E750" s="85">
        <f t="shared" si="16"/>
        <v>0</v>
      </c>
      <c r="F750" s="85">
        <f t="shared" si="16"/>
        <v>0</v>
      </c>
      <c r="G750" s="85">
        <f t="shared" si="16"/>
        <v>0</v>
      </c>
      <c r="H750" s="85">
        <f t="shared" si="16"/>
        <v>0</v>
      </c>
      <c r="I750" s="85">
        <f t="shared" si="16"/>
        <v>0</v>
      </c>
      <c r="J750" s="85">
        <f t="shared" si="16"/>
        <v>0</v>
      </c>
      <c r="K750" s="72">
        <f t="shared" si="15"/>
        <v>0</v>
      </c>
    </row>
    <row r="751" spans="2:11">
      <c r="B751" s="94">
        <v>7000</v>
      </c>
      <c r="C751" s="84" t="s">
        <v>935</v>
      </c>
      <c r="D751" s="71">
        <v>0</v>
      </c>
      <c r="E751" s="71">
        <v>0</v>
      </c>
      <c r="F751" s="71">
        <v>0</v>
      </c>
      <c r="G751" s="71">
        <v>0</v>
      </c>
      <c r="H751" s="71">
        <v>0</v>
      </c>
      <c r="I751" s="71">
        <v>0</v>
      </c>
      <c r="J751" s="71">
        <v>0</v>
      </c>
      <c r="K751" s="72">
        <f t="shared" si="15"/>
        <v>0</v>
      </c>
    </row>
    <row r="752" spans="2:11">
      <c r="B752" s="94">
        <v>7100</v>
      </c>
      <c r="C752" s="88" t="s">
        <v>936</v>
      </c>
      <c r="D752" s="71">
        <v>0</v>
      </c>
      <c r="E752" s="85">
        <v>0</v>
      </c>
      <c r="F752" s="85">
        <v>0</v>
      </c>
      <c r="G752" s="85">
        <v>0</v>
      </c>
      <c r="H752" s="85">
        <v>0</v>
      </c>
      <c r="I752" s="85">
        <v>0</v>
      </c>
      <c r="J752" s="85">
        <v>0</v>
      </c>
      <c r="K752" s="72">
        <f t="shared" si="15"/>
        <v>0</v>
      </c>
    </row>
    <row r="753" spans="2:11" ht="34.5">
      <c r="B753" s="94">
        <v>7110</v>
      </c>
      <c r="C753" s="87" t="s">
        <v>937</v>
      </c>
      <c r="D753" s="71">
        <v>0</v>
      </c>
      <c r="E753" s="85">
        <v>0</v>
      </c>
      <c r="F753" s="85">
        <v>0</v>
      </c>
      <c r="G753" s="85">
        <v>0</v>
      </c>
      <c r="H753" s="85">
        <v>0</v>
      </c>
      <c r="I753" s="85">
        <v>0</v>
      </c>
      <c r="J753" s="85">
        <v>0</v>
      </c>
      <c r="K753" s="72">
        <f t="shared" si="15"/>
        <v>0</v>
      </c>
    </row>
    <row r="754" spans="2:11">
      <c r="B754" s="95">
        <v>7111</v>
      </c>
      <c r="C754" s="90" t="s">
        <v>938</v>
      </c>
      <c r="D754" s="78">
        <v>0</v>
      </c>
      <c r="E754" s="78">
        <v>0</v>
      </c>
      <c r="F754" s="80">
        <v>0</v>
      </c>
      <c r="G754" s="78">
        <v>0</v>
      </c>
      <c r="H754" s="78">
        <v>0</v>
      </c>
      <c r="I754" s="80">
        <v>0</v>
      </c>
      <c r="J754" s="78">
        <v>0</v>
      </c>
      <c r="K754" s="91">
        <f t="shared" si="15"/>
        <v>0</v>
      </c>
    </row>
    <row r="755" spans="2:11">
      <c r="B755" s="95">
        <v>7112</v>
      </c>
      <c r="C755" s="90" t="s">
        <v>939</v>
      </c>
      <c r="D755" s="78">
        <v>0</v>
      </c>
      <c r="E755" s="78">
        <v>0</v>
      </c>
      <c r="F755" s="80">
        <v>0</v>
      </c>
      <c r="G755" s="78">
        <v>0</v>
      </c>
      <c r="H755" s="78">
        <v>0</v>
      </c>
      <c r="I755" s="80">
        <v>0</v>
      </c>
      <c r="J755" s="78">
        <v>0</v>
      </c>
      <c r="K755" s="91">
        <f t="shared" si="15"/>
        <v>0</v>
      </c>
    </row>
    <row r="756" spans="2:11" ht="23.25">
      <c r="B756" s="94">
        <v>7120</v>
      </c>
      <c r="C756" s="87" t="s">
        <v>940</v>
      </c>
      <c r="D756" s="71">
        <v>0</v>
      </c>
      <c r="E756" s="85">
        <v>0</v>
      </c>
      <c r="F756" s="85">
        <v>0</v>
      </c>
      <c r="G756" s="85">
        <v>0</v>
      </c>
      <c r="H756" s="85">
        <v>0</v>
      </c>
      <c r="I756" s="85">
        <v>0</v>
      </c>
      <c r="J756" s="85">
        <v>0</v>
      </c>
      <c r="K756" s="72">
        <f t="shared" si="15"/>
        <v>0</v>
      </c>
    </row>
    <row r="757" spans="2:11">
      <c r="B757" s="95">
        <v>7121</v>
      </c>
      <c r="C757" s="90" t="s">
        <v>941</v>
      </c>
      <c r="D757" s="78">
        <v>0</v>
      </c>
      <c r="E757" s="78">
        <v>0</v>
      </c>
      <c r="F757" s="80">
        <v>0</v>
      </c>
      <c r="G757" s="78">
        <v>0</v>
      </c>
      <c r="H757" s="78">
        <v>0</v>
      </c>
      <c r="I757" s="80">
        <v>0</v>
      </c>
      <c r="J757" s="78">
        <v>0</v>
      </c>
      <c r="K757" s="91">
        <f t="shared" si="15"/>
        <v>0</v>
      </c>
    </row>
    <row r="758" spans="2:11">
      <c r="B758" s="95">
        <v>7122</v>
      </c>
      <c r="C758" s="90" t="s">
        <v>942</v>
      </c>
      <c r="D758" s="78">
        <v>0</v>
      </c>
      <c r="E758" s="78">
        <v>0</v>
      </c>
      <c r="F758" s="80">
        <v>0</v>
      </c>
      <c r="G758" s="78">
        <v>0</v>
      </c>
      <c r="H758" s="78">
        <v>0</v>
      </c>
      <c r="I758" s="80">
        <v>0</v>
      </c>
      <c r="J758" s="78">
        <v>0</v>
      </c>
      <c r="K758" s="91">
        <f t="shared" si="15"/>
        <v>0</v>
      </c>
    </row>
    <row r="759" spans="2:11">
      <c r="B759" s="95">
        <v>7123</v>
      </c>
      <c r="C759" s="90" t="s">
        <v>943</v>
      </c>
      <c r="D759" s="78">
        <v>0</v>
      </c>
      <c r="E759" s="78">
        <v>0</v>
      </c>
      <c r="F759" s="80">
        <v>0</v>
      </c>
      <c r="G759" s="78">
        <v>0</v>
      </c>
      <c r="H759" s="78">
        <v>0</v>
      </c>
      <c r="I759" s="80">
        <v>0</v>
      </c>
      <c r="J759" s="78">
        <v>0</v>
      </c>
      <c r="K759" s="91">
        <f t="shared" si="15"/>
        <v>0</v>
      </c>
    </row>
    <row r="760" spans="2:11">
      <c r="B760" s="95">
        <v>7124</v>
      </c>
      <c r="C760" s="90" t="s">
        <v>944</v>
      </c>
      <c r="D760" s="78">
        <v>0</v>
      </c>
      <c r="E760" s="78">
        <v>0</v>
      </c>
      <c r="F760" s="80">
        <v>0</v>
      </c>
      <c r="G760" s="78">
        <v>0</v>
      </c>
      <c r="H760" s="78">
        <v>0</v>
      </c>
      <c r="I760" s="80">
        <v>0</v>
      </c>
      <c r="J760" s="78">
        <v>0</v>
      </c>
      <c r="K760" s="91">
        <f t="shared" si="15"/>
        <v>0</v>
      </c>
    </row>
    <row r="761" spans="2:11">
      <c r="B761" s="94">
        <v>7200</v>
      </c>
      <c r="C761" s="84" t="s">
        <v>945</v>
      </c>
      <c r="D761" s="71">
        <v>0</v>
      </c>
      <c r="E761" s="85">
        <v>0</v>
      </c>
      <c r="F761" s="85">
        <v>0</v>
      </c>
      <c r="G761" s="85">
        <v>0</v>
      </c>
      <c r="H761" s="85">
        <v>0</v>
      </c>
      <c r="I761" s="85">
        <v>0</v>
      </c>
      <c r="J761" s="85">
        <v>0</v>
      </c>
      <c r="K761" s="72">
        <f t="shared" si="15"/>
        <v>0</v>
      </c>
    </row>
    <row r="762" spans="2:11" ht="34.5">
      <c r="B762" s="94">
        <v>7210</v>
      </c>
      <c r="C762" s="87" t="s">
        <v>946</v>
      </c>
      <c r="D762" s="71">
        <v>0</v>
      </c>
      <c r="E762" s="85">
        <v>0</v>
      </c>
      <c r="F762" s="85">
        <v>0</v>
      </c>
      <c r="G762" s="85">
        <v>0</v>
      </c>
      <c r="H762" s="85">
        <v>0</v>
      </c>
      <c r="I762" s="85">
        <v>0</v>
      </c>
      <c r="J762" s="85">
        <v>0</v>
      </c>
      <c r="K762" s="72">
        <f t="shared" si="15"/>
        <v>0</v>
      </c>
    </row>
    <row r="763" spans="2:11" ht="34.5">
      <c r="B763" s="95">
        <v>7211</v>
      </c>
      <c r="C763" s="90" t="s">
        <v>946</v>
      </c>
      <c r="D763" s="78">
        <v>0</v>
      </c>
      <c r="E763" s="78">
        <v>0</v>
      </c>
      <c r="F763" s="80">
        <v>0</v>
      </c>
      <c r="G763" s="78">
        <v>0</v>
      </c>
      <c r="H763" s="78">
        <v>0</v>
      </c>
      <c r="I763" s="80">
        <v>0</v>
      </c>
      <c r="J763" s="78">
        <v>0</v>
      </c>
      <c r="K763" s="91">
        <f t="shared" si="15"/>
        <v>0</v>
      </c>
    </row>
    <row r="764" spans="2:11" ht="34.5">
      <c r="B764" s="94">
        <v>7220</v>
      </c>
      <c r="C764" s="87" t="s">
        <v>947</v>
      </c>
      <c r="D764" s="71">
        <v>0</v>
      </c>
      <c r="E764" s="85">
        <v>0</v>
      </c>
      <c r="F764" s="85">
        <v>0</v>
      </c>
      <c r="G764" s="85">
        <v>0</v>
      </c>
      <c r="H764" s="85">
        <v>0</v>
      </c>
      <c r="I764" s="85">
        <v>0</v>
      </c>
      <c r="J764" s="85">
        <v>0</v>
      </c>
      <c r="K764" s="72">
        <f t="shared" si="15"/>
        <v>0</v>
      </c>
    </row>
    <row r="765" spans="2:11" ht="23.25">
      <c r="B765" s="95">
        <v>7221</v>
      </c>
      <c r="C765" s="90" t="s">
        <v>947</v>
      </c>
      <c r="D765" s="78">
        <v>0</v>
      </c>
      <c r="E765" s="78">
        <v>0</v>
      </c>
      <c r="F765" s="80">
        <v>0</v>
      </c>
      <c r="G765" s="78">
        <v>0</v>
      </c>
      <c r="H765" s="78">
        <v>0</v>
      </c>
      <c r="I765" s="80">
        <v>0</v>
      </c>
      <c r="J765" s="78">
        <v>0</v>
      </c>
      <c r="K765" s="91">
        <f t="shared" si="15"/>
        <v>0</v>
      </c>
    </row>
    <row r="766" spans="2:11" ht="34.5">
      <c r="B766" s="94">
        <v>7230</v>
      </c>
      <c r="C766" s="87" t="s">
        <v>948</v>
      </c>
      <c r="D766" s="71">
        <v>0</v>
      </c>
      <c r="E766" s="85">
        <v>0</v>
      </c>
      <c r="F766" s="85">
        <v>0</v>
      </c>
      <c r="G766" s="85">
        <v>0</v>
      </c>
      <c r="H766" s="85">
        <v>0</v>
      </c>
      <c r="I766" s="85">
        <v>0</v>
      </c>
      <c r="J766" s="85">
        <v>0</v>
      </c>
      <c r="K766" s="72">
        <f t="shared" si="15"/>
        <v>0</v>
      </c>
    </row>
    <row r="767" spans="2:11" ht="34.5">
      <c r="B767" s="95">
        <v>7231</v>
      </c>
      <c r="C767" s="90" t="s">
        <v>948</v>
      </c>
      <c r="D767" s="78">
        <v>0</v>
      </c>
      <c r="E767" s="78">
        <v>0</v>
      </c>
      <c r="F767" s="80">
        <v>0</v>
      </c>
      <c r="G767" s="78">
        <v>0</v>
      </c>
      <c r="H767" s="78">
        <v>0</v>
      </c>
      <c r="I767" s="80">
        <v>0</v>
      </c>
      <c r="J767" s="78">
        <v>0</v>
      </c>
      <c r="K767" s="91">
        <f t="shared" si="15"/>
        <v>0</v>
      </c>
    </row>
    <row r="768" spans="2:11" ht="23.25">
      <c r="B768" s="94">
        <v>7240</v>
      </c>
      <c r="C768" s="87" t="s">
        <v>949</v>
      </c>
      <c r="D768" s="71">
        <v>0</v>
      </c>
      <c r="E768" s="85">
        <v>0</v>
      </c>
      <c r="F768" s="85">
        <v>0</v>
      </c>
      <c r="G768" s="85">
        <v>0</v>
      </c>
      <c r="H768" s="85">
        <v>0</v>
      </c>
      <c r="I768" s="85">
        <v>0</v>
      </c>
      <c r="J768" s="85">
        <v>0</v>
      </c>
      <c r="K768" s="72">
        <f t="shared" si="15"/>
        <v>0</v>
      </c>
    </row>
    <row r="769" spans="2:11" ht="23.25">
      <c r="B769" s="95">
        <v>7241</v>
      </c>
      <c r="C769" s="90" t="s">
        <v>949</v>
      </c>
      <c r="D769" s="78">
        <v>0</v>
      </c>
      <c r="E769" s="78">
        <v>0</v>
      </c>
      <c r="F769" s="80">
        <v>0</v>
      </c>
      <c r="G769" s="78">
        <v>0</v>
      </c>
      <c r="H769" s="78">
        <v>0</v>
      </c>
      <c r="I769" s="80">
        <v>0</v>
      </c>
      <c r="J769" s="78">
        <v>0</v>
      </c>
      <c r="K769" s="91">
        <f t="shared" si="15"/>
        <v>0</v>
      </c>
    </row>
    <row r="770" spans="2:11" ht="23.25">
      <c r="B770" s="94">
        <v>7250</v>
      </c>
      <c r="C770" s="87" t="s">
        <v>950</v>
      </c>
      <c r="D770" s="71">
        <v>0</v>
      </c>
      <c r="E770" s="85">
        <v>0</v>
      </c>
      <c r="F770" s="85">
        <v>0</v>
      </c>
      <c r="G770" s="85">
        <v>0</v>
      </c>
      <c r="H770" s="85">
        <v>0</v>
      </c>
      <c r="I770" s="85">
        <v>0</v>
      </c>
      <c r="J770" s="85">
        <v>0</v>
      </c>
      <c r="K770" s="72">
        <f t="shared" si="15"/>
        <v>0</v>
      </c>
    </row>
    <row r="771" spans="2:11" ht="23.25">
      <c r="B771" s="95">
        <v>7251</v>
      </c>
      <c r="C771" s="90" t="s">
        <v>950</v>
      </c>
      <c r="D771" s="78">
        <v>0</v>
      </c>
      <c r="E771" s="78">
        <v>0</v>
      </c>
      <c r="F771" s="80">
        <v>0</v>
      </c>
      <c r="G771" s="78">
        <v>0</v>
      </c>
      <c r="H771" s="78">
        <v>0</v>
      </c>
      <c r="I771" s="80">
        <v>0</v>
      </c>
      <c r="J771" s="78">
        <v>0</v>
      </c>
      <c r="K771" s="91">
        <f t="shared" si="15"/>
        <v>0</v>
      </c>
    </row>
    <row r="772" spans="2:11" ht="23.25">
      <c r="B772" s="94">
        <v>7260</v>
      </c>
      <c r="C772" s="87" t="s">
        <v>951</v>
      </c>
      <c r="D772" s="71">
        <v>0</v>
      </c>
      <c r="E772" s="85">
        <v>0</v>
      </c>
      <c r="F772" s="85">
        <v>0</v>
      </c>
      <c r="G772" s="85">
        <v>0</v>
      </c>
      <c r="H772" s="85">
        <v>0</v>
      </c>
      <c r="I772" s="85">
        <v>0</v>
      </c>
      <c r="J772" s="85">
        <v>0</v>
      </c>
      <c r="K772" s="72">
        <f t="shared" si="15"/>
        <v>0</v>
      </c>
    </row>
    <row r="773" spans="2:11" ht="23.25">
      <c r="B773" s="95">
        <v>7261</v>
      </c>
      <c r="C773" s="90" t="s">
        <v>952</v>
      </c>
      <c r="D773" s="78">
        <v>0</v>
      </c>
      <c r="E773" s="78">
        <v>0</v>
      </c>
      <c r="F773" s="80">
        <v>0</v>
      </c>
      <c r="G773" s="78">
        <v>0</v>
      </c>
      <c r="H773" s="78">
        <v>0</v>
      </c>
      <c r="I773" s="80">
        <v>0</v>
      </c>
      <c r="J773" s="78">
        <v>0</v>
      </c>
      <c r="K773" s="91">
        <f t="shared" si="15"/>
        <v>0</v>
      </c>
    </row>
    <row r="774" spans="2:11" ht="23.25">
      <c r="B774" s="94">
        <v>7270</v>
      </c>
      <c r="C774" s="87" t="s">
        <v>953</v>
      </c>
      <c r="D774" s="71">
        <v>0</v>
      </c>
      <c r="E774" s="85">
        <v>0</v>
      </c>
      <c r="F774" s="85">
        <v>0</v>
      </c>
      <c r="G774" s="85">
        <v>0</v>
      </c>
      <c r="H774" s="85">
        <v>0</v>
      </c>
      <c r="I774" s="85">
        <v>0</v>
      </c>
      <c r="J774" s="85">
        <v>0</v>
      </c>
      <c r="K774" s="72">
        <f t="shared" si="15"/>
        <v>0</v>
      </c>
    </row>
    <row r="775" spans="2:11" ht="23.25">
      <c r="B775" s="95">
        <v>7271</v>
      </c>
      <c r="C775" s="90" t="s">
        <v>954</v>
      </c>
      <c r="D775" s="78">
        <v>0</v>
      </c>
      <c r="E775" s="78">
        <v>0</v>
      </c>
      <c r="F775" s="80">
        <v>0</v>
      </c>
      <c r="G775" s="78">
        <v>0</v>
      </c>
      <c r="H775" s="78">
        <v>0</v>
      </c>
      <c r="I775" s="80">
        <v>0</v>
      </c>
      <c r="J775" s="78">
        <v>0</v>
      </c>
      <c r="K775" s="91">
        <f t="shared" si="15"/>
        <v>0</v>
      </c>
    </row>
    <row r="776" spans="2:11" ht="23.25">
      <c r="B776" s="94">
        <v>7280</v>
      </c>
      <c r="C776" s="87" t="s">
        <v>955</v>
      </c>
      <c r="D776" s="71">
        <v>0</v>
      </c>
      <c r="E776" s="85">
        <v>0</v>
      </c>
      <c r="F776" s="85">
        <v>0</v>
      </c>
      <c r="G776" s="85">
        <v>0</v>
      </c>
      <c r="H776" s="85">
        <v>0</v>
      </c>
      <c r="I776" s="85">
        <v>0</v>
      </c>
      <c r="J776" s="85">
        <v>0</v>
      </c>
      <c r="K776" s="72">
        <f t="shared" si="15"/>
        <v>0</v>
      </c>
    </row>
    <row r="777" spans="2:11" ht="23.25">
      <c r="B777" s="95">
        <v>7281</v>
      </c>
      <c r="C777" s="90" t="s">
        <v>956</v>
      </c>
      <c r="D777" s="78">
        <v>0</v>
      </c>
      <c r="E777" s="78">
        <v>0</v>
      </c>
      <c r="F777" s="80">
        <v>0</v>
      </c>
      <c r="G777" s="78">
        <v>0</v>
      </c>
      <c r="H777" s="78">
        <v>0</v>
      </c>
      <c r="I777" s="80">
        <v>0</v>
      </c>
      <c r="J777" s="78">
        <v>0</v>
      </c>
      <c r="K777" s="91">
        <f t="shared" si="15"/>
        <v>0</v>
      </c>
    </row>
    <row r="778" spans="2:11" ht="23.25">
      <c r="B778" s="94">
        <v>7290</v>
      </c>
      <c r="C778" s="87" t="s">
        <v>957</v>
      </c>
      <c r="D778" s="71">
        <v>0</v>
      </c>
      <c r="E778" s="85">
        <v>0</v>
      </c>
      <c r="F778" s="85">
        <v>0</v>
      </c>
      <c r="G778" s="85">
        <v>0</v>
      </c>
      <c r="H778" s="85">
        <v>0</v>
      </c>
      <c r="I778" s="85">
        <v>0</v>
      </c>
      <c r="J778" s="85">
        <v>0</v>
      </c>
      <c r="K778" s="72">
        <f t="shared" si="15"/>
        <v>0</v>
      </c>
    </row>
    <row r="779" spans="2:11" ht="23.25">
      <c r="B779" s="95">
        <v>7291</v>
      </c>
      <c r="C779" s="90" t="s">
        <v>958</v>
      </c>
      <c r="D779" s="78">
        <v>0</v>
      </c>
      <c r="E779" s="78">
        <v>0</v>
      </c>
      <c r="F779" s="80">
        <v>0</v>
      </c>
      <c r="G779" s="78">
        <v>0</v>
      </c>
      <c r="H779" s="78">
        <v>0</v>
      </c>
      <c r="I779" s="80">
        <v>0</v>
      </c>
      <c r="J779" s="78">
        <v>0</v>
      </c>
      <c r="K779" s="91">
        <f t="shared" si="15"/>
        <v>0</v>
      </c>
    </row>
    <row r="780" spans="2:11">
      <c r="B780" s="94">
        <v>7300</v>
      </c>
      <c r="C780" s="84" t="s">
        <v>959</v>
      </c>
      <c r="D780" s="71">
        <v>0</v>
      </c>
      <c r="E780" s="85">
        <v>0</v>
      </c>
      <c r="F780" s="85">
        <v>0</v>
      </c>
      <c r="G780" s="85">
        <v>0</v>
      </c>
      <c r="H780" s="85">
        <v>0</v>
      </c>
      <c r="I780" s="85">
        <v>0</v>
      </c>
      <c r="J780" s="85">
        <v>0</v>
      </c>
      <c r="K780" s="72">
        <f t="shared" si="15"/>
        <v>0</v>
      </c>
    </row>
    <row r="781" spans="2:11">
      <c r="B781" s="94">
        <v>7310</v>
      </c>
      <c r="C781" s="87" t="s">
        <v>960</v>
      </c>
      <c r="D781" s="71">
        <v>0</v>
      </c>
      <c r="E781" s="85">
        <v>0</v>
      </c>
      <c r="F781" s="85">
        <v>0</v>
      </c>
      <c r="G781" s="85">
        <v>0</v>
      </c>
      <c r="H781" s="85">
        <v>0</v>
      </c>
      <c r="I781" s="85">
        <v>0</v>
      </c>
      <c r="J781" s="85">
        <v>0</v>
      </c>
      <c r="K781" s="72">
        <f t="shared" si="15"/>
        <v>0</v>
      </c>
    </row>
    <row r="782" spans="2:11">
      <c r="B782" s="95">
        <v>7311</v>
      </c>
      <c r="C782" s="90" t="s">
        <v>961</v>
      </c>
      <c r="D782" s="78">
        <v>0</v>
      </c>
      <c r="E782" s="78">
        <v>0</v>
      </c>
      <c r="F782" s="80">
        <v>0</v>
      </c>
      <c r="G782" s="78">
        <v>0</v>
      </c>
      <c r="H782" s="78">
        <v>0</v>
      </c>
      <c r="I782" s="80">
        <v>0</v>
      </c>
      <c r="J782" s="78">
        <v>0</v>
      </c>
      <c r="K782" s="91">
        <f t="shared" si="15"/>
        <v>0</v>
      </c>
    </row>
    <row r="783" spans="2:11" ht="23.25">
      <c r="B783" s="94">
        <v>7320</v>
      </c>
      <c r="C783" s="87" t="s">
        <v>962</v>
      </c>
      <c r="D783" s="71">
        <v>0</v>
      </c>
      <c r="E783" s="85">
        <v>0</v>
      </c>
      <c r="F783" s="85">
        <v>0</v>
      </c>
      <c r="G783" s="85">
        <v>0</v>
      </c>
      <c r="H783" s="85">
        <v>0</v>
      </c>
      <c r="I783" s="85">
        <v>0</v>
      </c>
      <c r="J783" s="85">
        <v>0</v>
      </c>
      <c r="K783" s="72">
        <f t="shared" si="15"/>
        <v>0</v>
      </c>
    </row>
    <row r="784" spans="2:11" ht="23.25">
      <c r="B784" s="95">
        <v>7321</v>
      </c>
      <c r="C784" s="90" t="s">
        <v>962</v>
      </c>
      <c r="D784" s="78">
        <v>0</v>
      </c>
      <c r="E784" s="78">
        <v>0</v>
      </c>
      <c r="F784" s="80">
        <v>0</v>
      </c>
      <c r="G784" s="78">
        <v>0</v>
      </c>
      <c r="H784" s="78">
        <v>0</v>
      </c>
      <c r="I784" s="80">
        <v>0</v>
      </c>
      <c r="J784" s="78">
        <v>0</v>
      </c>
      <c r="K784" s="91">
        <f t="shared" si="15"/>
        <v>0</v>
      </c>
    </row>
    <row r="785" spans="2:11" ht="23.25">
      <c r="B785" s="94">
        <v>7330</v>
      </c>
      <c r="C785" s="87" t="s">
        <v>963</v>
      </c>
      <c r="D785" s="71">
        <v>0</v>
      </c>
      <c r="E785" s="85">
        <v>0</v>
      </c>
      <c r="F785" s="85">
        <v>0</v>
      </c>
      <c r="G785" s="85">
        <v>0</v>
      </c>
      <c r="H785" s="85">
        <v>0</v>
      </c>
      <c r="I785" s="85">
        <v>0</v>
      </c>
      <c r="J785" s="85">
        <v>0</v>
      </c>
      <c r="K785" s="72">
        <f t="shared" si="15"/>
        <v>0</v>
      </c>
    </row>
    <row r="786" spans="2:11" ht="23.25">
      <c r="B786" s="95">
        <v>7331</v>
      </c>
      <c r="C786" s="90" t="s">
        <v>963</v>
      </c>
      <c r="D786" s="78">
        <v>0</v>
      </c>
      <c r="E786" s="78">
        <v>0</v>
      </c>
      <c r="F786" s="80">
        <v>0</v>
      </c>
      <c r="G786" s="78">
        <v>0</v>
      </c>
      <c r="H786" s="78">
        <v>0</v>
      </c>
      <c r="I786" s="80">
        <v>0</v>
      </c>
      <c r="J786" s="78">
        <v>0</v>
      </c>
      <c r="K786" s="91">
        <f t="shared" si="15"/>
        <v>0</v>
      </c>
    </row>
    <row r="787" spans="2:11" ht="23.25">
      <c r="B787" s="94">
        <v>7340</v>
      </c>
      <c r="C787" s="87" t="s">
        <v>964</v>
      </c>
      <c r="D787" s="71">
        <v>0</v>
      </c>
      <c r="E787" s="85">
        <v>0</v>
      </c>
      <c r="F787" s="85">
        <v>0</v>
      </c>
      <c r="G787" s="85">
        <v>0</v>
      </c>
      <c r="H787" s="85">
        <v>0</v>
      </c>
      <c r="I787" s="85">
        <v>0</v>
      </c>
      <c r="J787" s="85">
        <v>0</v>
      </c>
      <c r="K787" s="72">
        <f t="shared" si="15"/>
        <v>0</v>
      </c>
    </row>
    <row r="788" spans="2:11" ht="23.25">
      <c r="B788" s="95">
        <v>7341</v>
      </c>
      <c r="C788" s="90" t="s">
        <v>964</v>
      </c>
      <c r="D788" s="78">
        <v>0</v>
      </c>
      <c r="E788" s="78">
        <v>0</v>
      </c>
      <c r="F788" s="80">
        <v>0</v>
      </c>
      <c r="G788" s="78">
        <v>0</v>
      </c>
      <c r="H788" s="78">
        <v>0</v>
      </c>
      <c r="I788" s="80">
        <v>0</v>
      </c>
      <c r="J788" s="78">
        <v>0</v>
      </c>
      <c r="K788" s="91">
        <f t="shared" si="15"/>
        <v>0</v>
      </c>
    </row>
    <row r="789" spans="2:11" ht="23.25">
      <c r="B789" s="94">
        <v>7350</v>
      </c>
      <c r="C789" s="87" t="s">
        <v>965</v>
      </c>
      <c r="D789" s="71">
        <v>0</v>
      </c>
      <c r="E789" s="85">
        <v>0</v>
      </c>
      <c r="F789" s="85">
        <v>0</v>
      </c>
      <c r="G789" s="85">
        <v>0</v>
      </c>
      <c r="H789" s="85">
        <v>0</v>
      </c>
      <c r="I789" s="85">
        <v>0</v>
      </c>
      <c r="J789" s="85">
        <v>0</v>
      </c>
      <c r="K789" s="72">
        <f t="shared" si="15"/>
        <v>0</v>
      </c>
    </row>
    <row r="790" spans="2:11">
      <c r="B790" s="95">
        <v>7351</v>
      </c>
      <c r="C790" s="90" t="s">
        <v>966</v>
      </c>
      <c r="D790" s="78">
        <v>0</v>
      </c>
      <c r="E790" s="78">
        <v>0</v>
      </c>
      <c r="F790" s="80">
        <v>0</v>
      </c>
      <c r="G790" s="78">
        <v>0</v>
      </c>
      <c r="H790" s="78">
        <v>0</v>
      </c>
      <c r="I790" s="80">
        <v>0</v>
      </c>
      <c r="J790" s="78">
        <v>0</v>
      </c>
      <c r="K790" s="91">
        <f t="shared" ref="K790:K844" si="17">F790-I790</f>
        <v>0</v>
      </c>
    </row>
    <row r="791" spans="2:11">
      <c r="B791" s="94">
        <v>7390</v>
      </c>
      <c r="C791" s="87" t="s">
        <v>967</v>
      </c>
      <c r="D791" s="71">
        <v>0</v>
      </c>
      <c r="E791" s="85">
        <v>0</v>
      </c>
      <c r="F791" s="85">
        <v>0</v>
      </c>
      <c r="G791" s="85">
        <v>0</v>
      </c>
      <c r="H791" s="85">
        <v>0</v>
      </c>
      <c r="I791" s="85">
        <v>0</v>
      </c>
      <c r="J791" s="85">
        <v>0</v>
      </c>
      <c r="K791" s="72">
        <f t="shared" si="17"/>
        <v>0</v>
      </c>
    </row>
    <row r="792" spans="2:11">
      <c r="B792" s="95">
        <v>7391</v>
      </c>
      <c r="C792" s="90" t="s">
        <v>968</v>
      </c>
      <c r="D792" s="78">
        <v>0</v>
      </c>
      <c r="E792" s="78">
        <v>0</v>
      </c>
      <c r="F792" s="80">
        <v>0</v>
      </c>
      <c r="G792" s="78">
        <v>0</v>
      </c>
      <c r="H792" s="78">
        <v>0</v>
      </c>
      <c r="I792" s="80">
        <v>0</v>
      </c>
      <c r="J792" s="78">
        <v>0</v>
      </c>
      <c r="K792" s="91">
        <f t="shared" si="17"/>
        <v>0</v>
      </c>
    </row>
    <row r="793" spans="2:11">
      <c r="B793" s="95">
        <v>7392</v>
      </c>
      <c r="C793" s="90" t="s">
        <v>969</v>
      </c>
      <c r="D793" s="78">
        <v>0</v>
      </c>
      <c r="E793" s="78">
        <v>0</v>
      </c>
      <c r="F793" s="80">
        <v>0</v>
      </c>
      <c r="G793" s="78">
        <v>0</v>
      </c>
      <c r="H793" s="78">
        <v>0</v>
      </c>
      <c r="I793" s="80">
        <v>0</v>
      </c>
      <c r="J793" s="78">
        <v>0</v>
      </c>
      <c r="K793" s="91">
        <f t="shared" si="17"/>
        <v>0</v>
      </c>
    </row>
    <row r="794" spans="2:11">
      <c r="B794" s="95">
        <v>7393</v>
      </c>
      <c r="C794" s="90" t="s">
        <v>970</v>
      </c>
      <c r="D794" s="78">
        <v>0</v>
      </c>
      <c r="E794" s="78">
        <v>0</v>
      </c>
      <c r="F794" s="80">
        <v>0</v>
      </c>
      <c r="G794" s="78">
        <v>0</v>
      </c>
      <c r="H794" s="78">
        <v>0</v>
      </c>
      <c r="I794" s="80">
        <v>0</v>
      </c>
      <c r="J794" s="78">
        <v>0</v>
      </c>
      <c r="K794" s="91">
        <f t="shared" si="17"/>
        <v>0</v>
      </c>
    </row>
    <row r="795" spans="2:11">
      <c r="B795" s="94">
        <v>7400</v>
      </c>
      <c r="C795" s="97" t="s">
        <v>971</v>
      </c>
      <c r="D795" s="71">
        <v>0</v>
      </c>
      <c r="E795" s="85">
        <v>0</v>
      </c>
      <c r="F795" s="85">
        <v>0</v>
      </c>
      <c r="G795" s="85">
        <v>0</v>
      </c>
      <c r="H795" s="85">
        <v>0</v>
      </c>
      <c r="I795" s="85">
        <v>0</v>
      </c>
      <c r="J795" s="85">
        <v>0</v>
      </c>
      <c r="K795" s="72">
        <f t="shared" si="17"/>
        <v>0</v>
      </c>
    </row>
    <row r="796" spans="2:11" ht="34.5">
      <c r="B796" s="94">
        <v>7410</v>
      </c>
      <c r="C796" s="87" t="s">
        <v>972</v>
      </c>
      <c r="D796" s="71">
        <v>0</v>
      </c>
      <c r="E796" s="85">
        <v>0</v>
      </c>
      <c r="F796" s="85">
        <v>0</v>
      </c>
      <c r="G796" s="85">
        <v>0</v>
      </c>
      <c r="H796" s="85">
        <v>0</v>
      </c>
      <c r="I796" s="85">
        <v>0</v>
      </c>
      <c r="J796" s="85">
        <v>0</v>
      </c>
      <c r="K796" s="72">
        <f t="shared" si="17"/>
        <v>0</v>
      </c>
    </row>
    <row r="797" spans="2:11" ht="23.25">
      <c r="B797" s="95">
        <v>7411</v>
      </c>
      <c r="C797" s="90" t="s">
        <v>972</v>
      </c>
      <c r="D797" s="78">
        <v>0</v>
      </c>
      <c r="E797" s="78">
        <v>0</v>
      </c>
      <c r="F797" s="80">
        <v>0</v>
      </c>
      <c r="G797" s="78">
        <v>0</v>
      </c>
      <c r="H797" s="78">
        <v>0</v>
      </c>
      <c r="I797" s="80">
        <v>0</v>
      </c>
      <c r="J797" s="78">
        <v>0</v>
      </c>
      <c r="K797" s="91">
        <f t="shared" si="17"/>
        <v>0</v>
      </c>
    </row>
    <row r="798" spans="2:11" ht="34.5">
      <c r="B798" s="94">
        <v>7420</v>
      </c>
      <c r="C798" s="87" t="s">
        <v>973</v>
      </c>
      <c r="D798" s="71">
        <v>0</v>
      </c>
      <c r="E798" s="85">
        <v>0</v>
      </c>
      <c r="F798" s="85">
        <v>0</v>
      </c>
      <c r="G798" s="85">
        <v>0</v>
      </c>
      <c r="H798" s="85">
        <v>0</v>
      </c>
      <c r="I798" s="85">
        <v>0</v>
      </c>
      <c r="J798" s="85">
        <v>0</v>
      </c>
      <c r="K798" s="72">
        <f t="shared" si="17"/>
        <v>0</v>
      </c>
    </row>
    <row r="799" spans="2:11" ht="23.25">
      <c r="B799" s="95">
        <v>7421</v>
      </c>
      <c r="C799" s="90" t="s">
        <v>973</v>
      </c>
      <c r="D799" s="78">
        <v>0</v>
      </c>
      <c r="E799" s="78">
        <v>0</v>
      </c>
      <c r="F799" s="80">
        <v>0</v>
      </c>
      <c r="G799" s="78">
        <v>0</v>
      </c>
      <c r="H799" s="78">
        <v>0</v>
      </c>
      <c r="I799" s="80">
        <v>0</v>
      </c>
      <c r="J799" s="78">
        <v>0</v>
      </c>
      <c r="K799" s="91">
        <f t="shared" si="17"/>
        <v>0</v>
      </c>
    </row>
    <row r="800" spans="2:11" ht="23.25">
      <c r="B800" s="94">
        <v>7430</v>
      </c>
      <c r="C800" s="87" t="s">
        <v>974</v>
      </c>
      <c r="D800" s="71">
        <v>0</v>
      </c>
      <c r="E800" s="85">
        <v>0</v>
      </c>
      <c r="F800" s="85">
        <v>0</v>
      </c>
      <c r="G800" s="85">
        <v>0</v>
      </c>
      <c r="H800" s="85">
        <v>0</v>
      </c>
      <c r="I800" s="85">
        <v>0</v>
      </c>
      <c r="J800" s="85">
        <v>0</v>
      </c>
      <c r="K800" s="72">
        <f t="shared" si="17"/>
        <v>0</v>
      </c>
    </row>
    <row r="801" spans="2:11" ht="23.25">
      <c r="B801" s="95">
        <v>7431</v>
      </c>
      <c r="C801" s="90" t="s">
        <v>974</v>
      </c>
      <c r="D801" s="78">
        <v>0</v>
      </c>
      <c r="E801" s="78">
        <v>0</v>
      </c>
      <c r="F801" s="80">
        <v>0</v>
      </c>
      <c r="G801" s="78">
        <v>0</v>
      </c>
      <c r="H801" s="78">
        <v>0</v>
      </c>
      <c r="I801" s="80">
        <v>0</v>
      </c>
      <c r="J801" s="78">
        <v>0</v>
      </c>
      <c r="K801" s="91">
        <f t="shared" si="17"/>
        <v>0</v>
      </c>
    </row>
    <row r="802" spans="2:11" ht="23.25">
      <c r="B802" s="94">
        <v>7440</v>
      </c>
      <c r="C802" s="87" t="s">
        <v>975</v>
      </c>
      <c r="D802" s="71">
        <v>0</v>
      </c>
      <c r="E802" s="85">
        <v>0</v>
      </c>
      <c r="F802" s="85">
        <v>0</v>
      </c>
      <c r="G802" s="85">
        <v>0</v>
      </c>
      <c r="H802" s="85">
        <v>0</v>
      </c>
      <c r="I802" s="85">
        <v>0</v>
      </c>
      <c r="J802" s="85">
        <v>0</v>
      </c>
      <c r="K802" s="72">
        <f t="shared" si="17"/>
        <v>0</v>
      </c>
    </row>
    <row r="803" spans="2:11" ht="23.25">
      <c r="B803" s="95">
        <v>7441</v>
      </c>
      <c r="C803" s="90" t="s">
        <v>975</v>
      </c>
      <c r="D803" s="78">
        <v>0</v>
      </c>
      <c r="E803" s="78">
        <v>0</v>
      </c>
      <c r="F803" s="80">
        <v>0</v>
      </c>
      <c r="G803" s="78">
        <v>0</v>
      </c>
      <c r="H803" s="78">
        <v>0</v>
      </c>
      <c r="I803" s="80">
        <v>0</v>
      </c>
      <c r="J803" s="78">
        <v>0</v>
      </c>
      <c r="K803" s="91">
        <f t="shared" si="17"/>
        <v>0</v>
      </c>
    </row>
    <row r="804" spans="2:11" ht="23.25">
      <c r="B804" s="94">
        <v>7450</v>
      </c>
      <c r="C804" s="87" t="s">
        <v>976</v>
      </c>
      <c r="D804" s="71">
        <v>0</v>
      </c>
      <c r="E804" s="85">
        <v>0</v>
      </c>
      <c r="F804" s="85">
        <v>0</v>
      </c>
      <c r="G804" s="85">
        <v>0</v>
      </c>
      <c r="H804" s="85">
        <v>0</v>
      </c>
      <c r="I804" s="85">
        <v>0</v>
      </c>
      <c r="J804" s="85">
        <v>0</v>
      </c>
      <c r="K804" s="72">
        <f t="shared" si="17"/>
        <v>0</v>
      </c>
    </row>
    <row r="805" spans="2:11" ht="23.25">
      <c r="B805" s="95">
        <v>7451</v>
      </c>
      <c r="C805" s="90" t="s">
        <v>976</v>
      </c>
      <c r="D805" s="78">
        <v>0</v>
      </c>
      <c r="E805" s="78">
        <v>0</v>
      </c>
      <c r="F805" s="80">
        <v>0</v>
      </c>
      <c r="G805" s="78">
        <v>0</v>
      </c>
      <c r="H805" s="78">
        <v>0</v>
      </c>
      <c r="I805" s="80">
        <v>0</v>
      </c>
      <c r="J805" s="78">
        <v>0</v>
      </c>
      <c r="K805" s="91">
        <f t="shared" si="17"/>
        <v>0</v>
      </c>
    </row>
    <row r="806" spans="2:11" ht="23.25">
      <c r="B806" s="94">
        <v>7460</v>
      </c>
      <c r="C806" s="87" t="s">
        <v>977</v>
      </c>
      <c r="D806" s="71">
        <v>0</v>
      </c>
      <c r="E806" s="85">
        <v>0</v>
      </c>
      <c r="F806" s="85">
        <v>0</v>
      </c>
      <c r="G806" s="85">
        <v>0</v>
      </c>
      <c r="H806" s="85">
        <v>0</v>
      </c>
      <c r="I806" s="85">
        <v>0</v>
      </c>
      <c r="J806" s="85">
        <v>0</v>
      </c>
      <c r="K806" s="72">
        <f t="shared" si="17"/>
        <v>0</v>
      </c>
    </row>
    <row r="807" spans="2:11" ht="23.25">
      <c r="B807" s="95">
        <v>7461</v>
      </c>
      <c r="C807" s="90" t="s">
        <v>977</v>
      </c>
      <c r="D807" s="78">
        <v>0</v>
      </c>
      <c r="E807" s="78">
        <v>0</v>
      </c>
      <c r="F807" s="80">
        <v>0</v>
      </c>
      <c r="G807" s="78">
        <v>0</v>
      </c>
      <c r="H807" s="78">
        <v>0</v>
      </c>
      <c r="I807" s="80">
        <v>0</v>
      </c>
      <c r="J807" s="78">
        <v>0</v>
      </c>
      <c r="K807" s="91">
        <f t="shared" si="17"/>
        <v>0</v>
      </c>
    </row>
    <row r="808" spans="2:11" ht="23.25">
      <c r="B808" s="94">
        <v>7470</v>
      </c>
      <c r="C808" s="87" t="s">
        <v>978</v>
      </c>
      <c r="D808" s="71">
        <v>0</v>
      </c>
      <c r="E808" s="85">
        <v>0</v>
      </c>
      <c r="F808" s="85">
        <v>0</v>
      </c>
      <c r="G808" s="85">
        <v>0</v>
      </c>
      <c r="H808" s="85">
        <v>0</v>
      </c>
      <c r="I808" s="85">
        <v>0</v>
      </c>
      <c r="J808" s="85">
        <v>0</v>
      </c>
      <c r="K808" s="72">
        <f t="shared" si="17"/>
        <v>0</v>
      </c>
    </row>
    <row r="809" spans="2:11" ht="23.25">
      <c r="B809" s="95">
        <v>7471</v>
      </c>
      <c r="C809" s="90" t="s">
        <v>978</v>
      </c>
      <c r="D809" s="78">
        <v>0</v>
      </c>
      <c r="E809" s="78">
        <v>0</v>
      </c>
      <c r="F809" s="80">
        <v>0</v>
      </c>
      <c r="G809" s="78">
        <v>0</v>
      </c>
      <c r="H809" s="78">
        <v>0</v>
      </c>
      <c r="I809" s="80">
        <v>0</v>
      </c>
      <c r="J809" s="78">
        <v>0</v>
      </c>
      <c r="K809" s="91">
        <f t="shared" si="17"/>
        <v>0</v>
      </c>
    </row>
    <row r="810" spans="2:11" ht="23.25">
      <c r="B810" s="94">
        <v>7480</v>
      </c>
      <c r="C810" s="87" t="s">
        <v>979</v>
      </c>
      <c r="D810" s="71">
        <v>0</v>
      </c>
      <c r="E810" s="85">
        <v>0</v>
      </c>
      <c r="F810" s="85">
        <v>0</v>
      </c>
      <c r="G810" s="85">
        <v>0</v>
      </c>
      <c r="H810" s="85">
        <v>0</v>
      </c>
      <c r="I810" s="85">
        <v>0</v>
      </c>
      <c r="J810" s="85">
        <v>0</v>
      </c>
      <c r="K810" s="72">
        <f t="shared" si="17"/>
        <v>0</v>
      </c>
    </row>
    <row r="811" spans="2:11" ht="23.25">
      <c r="B811" s="95">
        <v>7481</v>
      </c>
      <c r="C811" s="90" t="s">
        <v>979</v>
      </c>
      <c r="D811" s="78">
        <v>0</v>
      </c>
      <c r="E811" s="78">
        <v>0</v>
      </c>
      <c r="F811" s="80">
        <v>0</v>
      </c>
      <c r="G811" s="78">
        <v>0</v>
      </c>
      <c r="H811" s="78">
        <v>0</v>
      </c>
      <c r="I811" s="80">
        <v>0</v>
      </c>
      <c r="J811" s="78">
        <v>0</v>
      </c>
      <c r="K811" s="91">
        <f t="shared" si="17"/>
        <v>0</v>
      </c>
    </row>
    <row r="812" spans="2:11" ht="23.25">
      <c r="B812" s="94">
        <v>7490</v>
      </c>
      <c r="C812" s="87" t="s">
        <v>980</v>
      </c>
      <c r="D812" s="71">
        <v>0</v>
      </c>
      <c r="E812" s="85">
        <v>0</v>
      </c>
      <c r="F812" s="85">
        <v>0</v>
      </c>
      <c r="G812" s="85">
        <v>0</v>
      </c>
      <c r="H812" s="85">
        <v>0</v>
      </c>
      <c r="I812" s="85">
        <v>0</v>
      </c>
      <c r="J812" s="85">
        <v>0</v>
      </c>
      <c r="K812" s="72">
        <f t="shared" si="17"/>
        <v>0</v>
      </c>
    </row>
    <row r="813" spans="2:11" ht="23.25">
      <c r="B813" s="95">
        <v>7491</v>
      </c>
      <c r="C813" s="90" t="s">
        <v>980</v>
      </c>
      <c r="D813" s="78">
        <v>0</v>
      </c>
      <c r="E813" s="78">
        <v>0</v>
      </c>
      <c r="F813" s="80">
        <v>0</v>
      </c>
      <c r="G813" s="78">
        <v>0</v>
      </c>
      <c r="H813" s="78">
        <v>0</v>
      </c>
      <c r="I813" s="80">
        <v>0</v>
      </c>
      <c r="J813" s="78">
        <v>0</v>
      </c>
      <c r="K813" s="91">
        <f t="shared" si="17"/>
        <v>0</v>
      </c>
    </row>
    <row r="814" spans="2:11">
      <c r="B814" s="94">
        <v>7500</v>
      </c>
      <c r="C814" s="98" t="s">
        <v>981</v>
      </c>
      <c r="D814" s="71">
        <v>0</v>
      </c>
      <c r="E814" s="85">
        <v>0</v>
      </c>
      <c r="F814" s="85">
        <v>0</v>
      </c>
      <c r="G814" s="85">
        <v>0</v>
      </c>
      <c r="H814" s="85">
        <v>0</v>
      </c>
      <c r="I814" s="85">
        <v>0</v>
      </c>
      <c r="J814" s="85">
        <v>0</v>
      </c>
      <c r="K814" s="72">
        <f t="shared" si="17"/>
        <v>0</v>
      </c>
    </row>
    <row r="815" spans="2:11">
      <c r="B815" s="94">
        <v>7510</v>
      </c>
      <c r="C815" s="99" t="s">
        <v>982</v>
      </c>
      <c r="D815" s="71">
        <v>0</v>
      </c>
      <c r="E815" s="85">
        <v>0</v>
      </c>
      <c r="F815" s="85">
        <v>0</v>
      </c>
      <c r="G815" s="85">
        <v>0</v>
      </c>
      <c r="H815" s="85">
        <v>0</v>
      </c>
      <c r="I815" s="85">
        <v>0</v>
      </c>
      <c r="J815" s="85">
        <v>0</v>
      </c>
      <c r="K815" s="72">
        <f t="shared" si="17"/>
        <v>0</v>
      </c>
    </row>
    <row r="816" spans="2:11">
      <c r="B816" s="95">
        <v>7511</v>
      </c>
      <c r="C816" s="96" t="s">
        <v>982</v>
      </c>
      <c r="D816" s="78">
        <v>0</v>
      </c>
      <c r="E816" s="78">
        <v>0</v>
      </c>
      <c r="F816" s="80">
        <v>0</v>
      </c>
      <c r="G816" s="78">
        <v>0</v>
      </c>
      <c r="H816" s="78">
        <v>0</v>
      </c>
      <c r="I816" s="80">
        <v>0</v>
      </c>
      <c r="J816" s="78">
        <v>0</v>
      </c>
      <c r="K816" s="91">
        <f t="shared" si="17"/>
        <v>0</v>
      </c>
    </row>
    <row r="817" spans="2:11">
      <c r="B817" s="94">
        <v>7520</v>
      </c>
      <c r="C817" s="99" t="s">
        <v>983</v>
      </c>
      <c r="D817" s="71">
        <v>0</v>
      </c>
      <c r="E817" s="85">
        <v>0</v>
      </c>
      <c r="F817" s="85">
        <v>0</v>
      </c>
      <c r="G817" s="85">
        <v>0</v>
      </c>
      <c r="H817" s="85">
        <v>0</v>
      </c>
      <c r="I817" s="85">
        <v>0</v>
      </c>
      <c r="J817" s="85">
        <v>0</v>
      </c>
      <c r="K817" s="72">
        <f t="shared" si="17"/>
        <v>0</v>
      </c>
    </row>
    <row r="818" spans="2:11">
      <c r="B818" s="95">
        <v>7521</v>
      </c>
      <c r="C818" s="90" t="s">
        <v>984</v>
      </c>
      <c r="D818" s="78">
        <v>0</v>
      </c>
      <c r="E818" s="78">
        <v>0</v>
      </c>
      <c r="F818" s="80">
        <v>0</v>
      </c>
      <c r="G818" s="78">
        <v>0</v>
      </c>
      <c r="H818" s="78">
        <v>0</v>
      </c>
      <c r="I818" s="80">
        <v>0</v>
      </c>
      <c r="J818" s="78">
        <v>0</v>
      </c>
      <c r="K818" s="91">
        <f t="shared" si="17"/>
        <v>0</v>
      </c>
    </row>
    <row r="819" spans="2:11">
      <c r="B819" s="94">
        <v>7530</v>
      </c>
      <c r="C819" s="87" t="s">
        <v>985</v>
      </c>
      <c r="D819" s="71">
        <v>0</v>
      </c>
      <c r="E819" s="85">
        <v>0</v>
      </c>
      <c r="F819" s="85">
        <v>0</v>
      </c>
      <c r="G819" s="85">
        <v>0</v>
      </c>
      <c r="H819" s="85">
        <v>0</v>
      </c>
      <c r="I819" s="85">
        <v>0</v>
      </c>
      <c r="J819" s="85">
        <v>0</v>
      </c>
      <c r="K819" s="72">
        <f t="shared" si="17"/>
        <v>0</v>
      </c>
    </row>
    <row r="820" spans="2:11">
      <c r="B820" s="95">
        <v>7531</v>
      </c>
      <c r="C820" s="90" t="s">
        <v>985</v>
      </c>
      <c r="D820" s="78">
        <v>0</v>
      </c>
      <c r="E820" s="78">
        <v>0</v>
      </c>
      <c r="F820" s="80">
        <v>0</v>
      </c>
      <c r="G820" s="78">
        <v>0</v>
      </c>
      <c r="H820" s="78">
        <v>0</v>
      </c>
      <c r="I820" s="80">
        <v>0</v>
      </c>
      <c r="J820" s="78">
        <v>0</v>
      </c>
      <c r="K820" s="91">
        <f t="shared" si="17"/>
        <v>0</v>
      </c>
    </row>
    <row r="821" spans="2:11" ht="23.25">
      <c r="B821" s="94">
        <v>7540</v>
      </c>
      <c r="C821" s="87" t="s">
        <v>986</v>
      </c>
      <c r="D821" s="71">
        <v>0</v>
      </c>
      <c r="E821" s="85">
        <v>0</v>
      </c>
      <c r="F821" s="85">
        <v>0</v>
      </c>
      <c r="G821" s="85">
        <v>0</v>
      </c>
      <c r="H821" s="85">
        <v>0</v>
      </c>
      <c r="I821" s="85">
        <v>0</v>
      </c>
      <c r="J821" s="85">
        <v>0</v>
      </c>
      <c r="K821" s="72">
        <f t="shared" si="17"/>
        <v>0</v>
      </c>
    </row>
    <row r="822" spans="2:11" ht="23.25">
      <c r="B822" s="95">
        <v>7541</v>
      </c>
      <c r="C822" s="90" t="s">
        <v>986</v>
      </c>
      <c r="D822" s="78">
        <v>0</v>
      </c>
      <c r="E822" s="78">
        <v>0</v>
      </c>
      <c r="F822" s="80">
        <v>0</v>
      </c>
      <c r="G822" s="78">
        <v>0</v>
      </c>
      <c r="H822" s="78">
        <v>0</v>
      </c>
      <c r="I822" s="80">
        <v>0</v>
      </c>
      <c r="J822" s="78">
        <v>0</v>
      </c>
      <c r="K822" s="91">
        <f t="shared" si="17"/>
        <v>0</v>
      </c>
    </row>
    <row r="823" spans="2:11" ht="23.25">
      <c r="B823" s="94">
        <v>7550</v>
      </c>
      <c r="C823" s="87" t="s">
        <v>987</v>
      </c>
      <c r="D823" s="71">
        <v>0</v>
      </c>
      <c r="E823" s="85">
        <v>0</v>
      </c>
      <c r="F823" s="85">
        <v>0</v>
      </c>
      <c r="G823" s="85">
        <v>0</v>
      </c>
      <c r="H823" s="85">
        <v>0</v>
      </c>
      <c r="I823" s="85">
        <v>0</v>
      </c>
      <c r="J823" s="85">
        <v>0</v>
      </c>
      <c r="K823" s="72">
        <f t="shared" si="17"/>
        <v>0</v>
      </c>
    </row>
    <row r="824" spans="2:11" ht="23.25">
      <c r="B824" s="95">
        <v>7551</v>
      </c>
      <c r="C824" s="90" t="s">
        <v>987</v>
      </c>
      <c r="D824" s="78">
        <v>0</v>
      </c>
      <c r="E824" s="78">
        <v>0</v>
      </c>
      <c r="F824" s="80">
        <v>0</v>
      </c>
      <c r="G824" s="78">
        <v>0</v>
      </c>
      <c r="H824" s="78">
        <v>0</v>
      </c>
      <c r="I824" s="80">
        <v>0</v>
      </c>
      <c r="J824" s="78">
        <v>0</v>
      </c>
      <c r="K824" s="91">
        <f t="shared" si="17"/>
        <v>0</v>
      </c>
    </row>
    <row r="825" spans="2:11">
      <c r="B825" s="94">
        <v>7560</v>
      </c>
      <c r="C825" s="87" t="s">
        <v>988</v>
      </c>
      <c r="D825" s="71">
        <v>0</v>
      </c>
      <c r="E825" s="85">
        <v>0</v>
      </c>
      <c r="F825" s="85">
        <v>0</v>
      </c>
      <c r="G825" s="85">
        <v>0</v>
      </c>
      <c r="H825" s="85">
        <v>0</v>
      </c>
      <c r="I825" s="85">
        <v>0</v>
      </c>
      <c r="J825" s="85">
        <v>0</v>
      </c>
      <c r="K825" s="72">
        <f t="shared" si="17"/>
        <v>0</v>
      </c>
    </row>
    <row r="826" spans="2:11">
      <c r="B826" s="95">
        <v>7561</v>
      </c>
      <c r="C826" s="90" t="s">
        <v>988</v>
      </c>
      <c r="D826" s="78">
        <v>0</v>
      </c>
      <c r="E826" s="78">
        <v>0</v>
      </c>
      <c r="F826" s="80">
        <v>0</v>
      </c>
      <c r="G826" s="78">
        <v>0</v>
      </c>
      <c r="H826" s="78">
        <v>0</v>
      </c>
      <c r="I826" s="80">
        <v>0</v>
      </c>
      <c r="J826" s="78">
        <v>0</v>
      </c>
      <c r="K826" s="91">
        <f t="shared" si="17"/>
        <v>0</v>
      </c>
    </row>
    <row r="827" spans="2:11">
      <c r="B827" s="94">
        <v>7570</v>
      </c>
      <c r="C827" s="87" t="s">
        <v>989</v>
      </c>
      <c r="D827" s="71">
        <v>0</v>
      </c>
      <c r="E827" s="85">
        <v>0</v>
      </c>
      <c r="F827" s="85">
        <v>0</v>
      </c>
      <c r="G827" s="85">
        <v>0</v>
      </c>
      <c r="H827" s="85">
        <v>0</v>
      </c>
      <c r="I827" s="85">
        <v>0</v>
      </c>
      <c r="J827" s="85">
        <v>0</v>
      </c>
      <c r="K827" s="72">
        <f t="shared" si="17"/>
        <v>0</v>
      </c>
    </row>
    <row r="828" spans="2:11">
      <c r="B828" s="95">
        <v>7571</v>
      </c>
      <c r="C828" s="90" t="s">
        <v>989</v>
      </c>
      <c r="D828" s="78">
        <v>0</v>
      </c>
      <c r="E828" s="78">
        <v>0</v>
      </c>
      <c r="F828" s="80">
        <v>0</v>
      </c>
      <c r="G828" s="78">
        <v>0</v>
      </c>
      <c r="H828" s="78">
        <v>0</v>
      </c>
      <c r="I828" s="80">
        <v>0</v>
      </c>
      <c r="J828" s="78">
        <v>0</v>
      </c>
      <c r="K828" s="91">
        <f t="shared" si="17"/>
        <v>0</v>
      </c>
    </row>
    <row r="829" spans="2:11">
      <c r="B829" s="94">
        <v>7580</v>
      </c>
      <c r="C829" s="87" t="s">
        <v>990</v>
      </c>
      <c r="D829" s="71">
        <v>0</v>
      </c>
      <c r="E829" s="85">
        <v>0</v>
      </c>
      <c r="F829" s="85">
        <v>0</v>
      </c>
      <c r="G829" s="85">
        <v>0</v>
      </c>
      <c r="H829" s="85">
        <v>0</v>
      </c>
      <c r="I829" s="85">
        <v>0</v>
      </c>
      <c r="J829" s="85">
        <v>0</v>
      </c>
      <c r="K829" s="72">
        <f t="shared" si="17"/>
        <v>0</v>
      </c>
    </row>
    <row r="830" spans="2:11">
      <c r="B830" s="95">
        <v>7581</v>
      </c>
      <c r="C830" s="90" t="s">
        <v>990</v>
      </c>
      <c r="D830" s="78">
        <v>0</v>
      </c>
      <c r="E830" s="78">
        <v>0</v>
      </c>
      <c r="F830" s="80">
        <v>0</v>
      </c>
      <c r="G830" s="78">
        <v>0</v>
      </c>
      <c r="H830" s="78">
        <v>0</v>
      </c>
      <c r="I830" s="80">
        <v>0</v>
      </c>
      <c r="J830" s="78">
        <v>0</v>
      </c>
      <c r="K830" s="91">
        <f t="shared" si="17"/>
        <v>0</v>
      </c>
    </row>
    <row r="831" spans="2:11">
      <c r="B831" s="94">
        <v>7590</v>
      </c>
      <c r="C831" s="87" t="s">
        <v>991</v>
      </c>
      <c r="D831" s="71">
        <v>0</v>
      </c>
      <c r="E831" s="85">
        <v>0</v>
      </c>
      <c r="F831" s="85">
        <v>0</v>
      </c>
      <c r="G831" s="85">
        <v>0</v>
      </c>
      <c r="H831" s="85">
        <v>0</v>
      </c>
      <c r="I831" s="85">
        <v>0</v>
      </c>
      <c r="J831" s="85">
        <v>0</v>
      </c>
      <c r="K831" s="72">
        <f t="shared" si="17"/>
        <v>0</v>
      </c>
    </row>
    <row r="832" spans="2:11">
      <c r="B832" s="95">
        <v>7591</v>
      </c>
      <c r="C832" s="90" t="s">
        <v>991</v>
      </c>
      <c r="D832" s="78">
        <v>0</v>
      </c>
      <c r="E832" s="78">
        <v>0</v>
      </c>
      <c r="F832" s="80">
        <v>0</v>
      </c>
      <c r="G832" s="78">
        <v>0</v>
      </c>
      <c r="H832" s="78">
        <v>0</v>
      </c>
      <c r="I832" s="80">
        <v>0</v>
      </c>
      <c r="J832" s="78">
        <v>0</v>
      </c>
      <c r="K832" s="91">
        <f t="shared" si="17"/>
        <v>0</v>
      </c>
    </row>
    <row r="833" spans="2:11">
      <c r="B833" s="94">
        <v>7600</v>
      </c>
      <c r="C833" s="88" t="s">
        <v>992</v>
      </c>
      <c r="D833" s="71">
        <v>0</v>
      </c>
      <c r="E833" s="85">
        <v>0</v>
      </c>
      <c r="F833" s="85">
        <v>0</v>
      </c>
      <c r="G833" s="85">
        <v>0</v>
      </c>
      <c r="H833" s="85">
        <v>0</v>
      </c>
      <c r="I833" s="85">
        <v>0</v>
      </c>
      <c r="J833" s="85">
        <v>0</v>
      </c>
      <c r="K833" s="72">
        <f t="shared" si="17"/>
        <v>0</v>
      </c>
    </row>
    <row r="834" spans="2:11">
      <c r="B834" s="94">
        <v>7610</v>
      </c>
      <c r="C834" s="87" t="s">
        <v>993</v>
      </c>
      <c r="D834" s="71">
        <v>0</v>
      </c>
      <c r="E834" s="85">
        <v>0</v>
      </c>
      <c r="F834" s="85">
        <v>0</v>
      </c>
      <c r="G834" s="85">
        <v>0</v>
      </c>
      <c r="H834" s="85">
        <v>0</v>
      </c>
      <c r="I834" s="85">
        <v>0</v>
      </c>
      <c r="J834" s="85">
        <v>0</v>
      </c>
      <c r="K834" s="72">
        <f t="shared" si="17"/>
        <v>0</v>
      </c>
    </row>
    <row r="835" spans="2:11">
      <c r="B835" s="95">
        <v>7611</v>
      </c>
      <c r="C835" s="90" t="s">
        <v>993</v>
      </c>
      <c r="D835" s="78">
        <v>0</v>
      </c>
      <c r="E835" s="78">
        <v>0</v>
      </c>
      <c r="F835" s="80">
        <v>0</v>
      </c>
      <c r="G835" s="78">
        <v>0</v>
      </c>
      <c r="H835" s="78">
        <v>0</v>
      </c>
      <c r="I835" s="80">
        <v>0</v>
      </c>
      <c r="J835" s="78">
        <v>0</v>
      </c>
      <c r="K835" s="91">
        <f t="shared" si="17"/>
        <v>0</v>
      </c>
    </row>
    <row r="836" spans="2:11">
      <c r="B836" s="94">
        <v>7620</v>
      </c>
      <c r="C836" s="87" t="s">
        <v>994</v>
      </c>
      <c r="D836" s="71">
        <v>0</v>
      </c>
      <c r="E836" s="85">
        <v>0</v>
      </c>
      <c r="F836" s="85">
        <v>0</v>
      </c>
      <c r="G836" s="85">
        <v>0</v>
      </c>
      <c r="H836" s="85">
        <v>0</v>
      </c>
      <c r="I836" s="85">
        <v>0</v>
      </c>
      <c r="J836" s="85">
        <v>0</v>
      </c>
      <c r="K836" s="72">
        <f t="shared" si="17"/>
        <v>0</v>
      </c>
    </row>
    <row r="837" spans="2:11">
      <c r="B837" s="95">
        <v>7621</v>
      </c>
      <c r="C837" s="90" t="s">
        <v>994</v>
      </c>
      <c r="D837" s="78">
        <v>0</v>
      </c>
      <c r="E837" s="78">
        <v>0</v>
      </c>
      <c r="F837" s="80">
        <v>0</v>
      </c>
      <c r="G837" s="78">
        <v>0</v>
      </c>
      <c r="H837" s="78">
        <v>0</v>
      </c>
      <c r="I837" s="80">
        <v>0</v>
      </c>
      <c r="J837" s="78">
        <v>0</v>
      </c>
      <c r="K837" s="91">
        <f t="shared" si="17"/>
        <v>0</v>
      </c>
    </row>
    <row r="838" spans="2:11">
      <c r="B838" s="94">
        <v>7900</v>
      </c>
      <c r="C838" s="84" t="s">
        <v>995</v>
      </c>
      <c r="D838" s="71">
        <v>0</v>
      </c>
      <c r="E838" s="85">
        <v>0</v>
      </c>
      <c r="F838" s="85">
        <v>0</v>
      </c>
      <c r="G838" s="85">
        <v>0</v>
      </c>
      <c r="H838" s="85">
        <v>0</v>
      </c>
      <c r="I838" s="85">
        <v>0</v>
      </c>
      <c r="J838" s="85">
        <v>0</v>
      </c>
      <c r="K838" s="72">
        <f t="shared" si="17"/>
        <v>0</v>
      </c>
    </row>
    <row r="839" spans="2:11">
      <c r="B839" s="94">
        <v>7910</v>
      </c>
      <c r="C839" s="87" t="s">
        <v>996</v>
      </c>
      <c r="D839" s="71">
        <v>0</v>
      </c>
      <c r="E839" s="85">
        <v>0</v>
      </c>
      <c r="F839" s="85">
        <v>0</v>
      </c>
      <c r="G839" s="85">
        <v>0</v>
      </c>
      <c r="H839" s="85">
        <v>0</v>
      </c>
      <c r="I839" s="85">
        <v>0</v>
      </c>
      <c r="J839" s="85">
        <v>0</v>
      </c>
      <c r="K839" s="72">
        <f t="shared" si="17"/>
        <v>0</v>
      </c>
    </row>
    <row r="840" spans="2:11">
      <c r="B840" s="95">
        <v>7911</v>
      </c>
      <c r="C840" s="90" t="s">
        <v>996</v>
      </c>
      <c r="D840" s="78">
        <v>0</v>
      </c>
      <c r="E840" s="78">
        <v>0</v>
      </c>
      <c r="F840" s="80">
        <v>0</v>
      </c>
      <c r="G840" s="78">
        <v>0</v>
      </c>
      <c r="H840" s="78">
        <v>0</v>
      </c>
      <c r="I840" s="80">
        <v>0</v>
      </c>
      <c r="J840" s="78">
        <v>0</v>
      </c>
      <c r="K840" s="91">
        <f t="shared" si="17"/>
        <v>0</v>
      </c>
    </row>
    <row r="841" spans="2:11">
      <c r="B841" s="94">
        <v>7920</v>
      </c>
      <c r="C841" s="87" t="s">
        <v>997</v>
      </c>
      <c r="D841" s="71">
        <v>0</v>
      </c>
      <c r="E841" s="71">
        <v>0</v>
      </c>
      <c r="F841" s="85">
        <v>0</v>
      </c>
      <c r="G841" s="85">
        <v>0</v>
      </c>
      <c r="H841" s="85">
        <v>0</v>
      </c>
      <c r="I841" s="85">
        <v>0</v>
      </c>
      <c r="J841" s="85">
        <v>0</v>
      </c>
      <c r="K841" s="72">
        <f t="shared" si="17"/>
        <v>0</v>
      </c>
    </row>
    <row r="842" spans="2:11">
      <c r="B842" s="95">
        <v>7921</v>
      </c>
      <c r="C842" s="90" t="s">
        <v>997</v>
      </c>
      <c r="D842" s="78">
        <v>0</v>
      </c>
      <c r="E842" s="78">
        <v>0</v>
      </c>
      <c r="F842" s="80">
        <v>0</v>
      </c>
      <c r="G842" s="78">
        <v>0</v>
      </c>
      <c r="H842" s="78">
        <v>0</v>
      </c>
      <c r="I842" s="80">
        <v>0</v>
      </c>
      <c r="J842" s="78">
        <v>0</v>
      </c>
      <c r="K842" s="91">
        <f t="shared" si="17"/>
        <v>0</v>
      </c>
    </row>
    <row r="843" spans="2:11">
      <c r="B843" s="94">
        <v>7990</v>
      </c>
      <c r="C843" s="87" t="s">
        <v>998</v>
      </c>
      <c r="D843" s="71">
        <v>0</v>
      </c>
      <c r="E843" s="85">
        <v>0</v>
      </c>
      <c r="F843" s="85">
        <v>0</v>
      </c>
      <c r="G843" s="85">
        <v>0</v>
      </c>
      <c r="H843" s="85">
        <v>0</v>
      </c>
      <c r="I843" s="85">
        <v>0</v>
      </c>
      <c r="J843" s="85">
        <v>0</v>
      </c>
      <c r="K843" s="72">
        <f t="shared" si="17"/>
        <v>0</v>
      </c>
    </row>
    <row r="844" spans="2:11">
      <c r="B844" s="95">
        <v>7991</v>
      </c>
      <c r="C844" s="90" t="s">
        <v>998</v>
      </c>
      <c r="D844" s="78">
        <v>0</v>
      </c>
      <c r="E844" s="78">
        <v>0</v>
      </c>
      <c r="F844" s="80">
        <v>0</v>
      </c>
      <c r="G844" s="78">
        <v>0</v>
      </c>
      <c r="H844" s="78">
        <v>0</v>
      </c>
      <c r="I844" s="80">
        <v>0</v>
      </c>
      <c r="J844" s="78">
        <v>0</v>
      </c>
      <c r="K844" s="91">
        <f t="shared" si="17"/>
        <v>0</v>
      </c>
    </row>
    <row r="845" spans="2:11">
      <c r="B845" s="73" t="s">
        <v>381</v>
      </c>
      <c r="C845" s="86"/>
      <c r="D845" s="71">
        <f t="shared" ref="D845:J845" si="18">D752+D761+D780+D795+D814+D833+D838</f>
        <v>0</v>
      </c>
      <c r="E845" s="85">
        <f t="shared" si="18"/>
        <v>0</v>
      </c>
      <c r="F845" s="85">
        <f t="shared" si="18"/>
        <v>0</v>
      </c>
      <c r="G845" s="85">
        <f t="shared" si="18"/>
        <v>0</v>
      </c>
      <c r="H845" s="85">
        <f t="shared" si="18"/>
        <v>0</v>
      </c>
      <c r="I845" s="85">
        <f t="shared" si="18"/>
        <v>0</v>
      </c>
      <c r="J845" s="85">
        <f t="shared" si="18"/>
        <v>0</v>
      </c>
      <c r="K845" s="72">
        <f>F845-I845</f>
        <v>0</v>
      </c>
    </row>
    <row r="846" spans="2:11">
      <c r="B846" s="94">
        <v>8000</v>
      </c>
      <c r="C846" s="84" t="s">
        <v>999</v>
      </c>
      <c r="D846" s="71">
        <v>0</v>
      </c>
      <c r="E846" s="71">
        <v>0</v>
      </c>
      <c r="F846" s="71">
        <v>0</v>
      </c>
      <c r="G846" s="71">
        <v>0</v>
      </c>
      <c r="H846" s="71">
        <v>0</v>
      </c>
      <c r="I846" s="71">
        <v>0</v>
      </c>
      <c r="J846" s="71">
        <v>0</v>
      </c>
      <c r="K846" s="72">
        <f>F846-I846</f>
        <v>0</v>
      </c>
    </row>
    <row r="847" spans="2:11">
      <c r="B847" s="94">
        <v>8100</v>
      </c>
      <c r="C847" s="84" t="s">
        <v>151</v>
      </c>
      <c r="D847" s="71">
        <v>0</v>
      </c>
      <c r="E847" s="85">
        <v>0</v>
      </c>
      <c r="F847" s="85">
        <v>0</v>
      </c>
      <c r="G847" s="85">
        <v>0</v>
      </c>
      <c r="H847" s="85">
        <v>0</v>
      </c>
      <c r="I847" s="85">
        <v>0</v>
      </c>
      <c r="J847" s="85">
        <v>0</v>
      </c>
      <c r="K847" s="72">
        <f t="shared" ref="K847:K910" si="19">F847-I847</f>
        <v>0</v>
      </c>
    </row>
    <row r="848" spans="2:11">
      <c r="B848" s="94">
        <v>8110</v>
      </c>
      <c r="C848" s="87" t="s">
        <v>153</v>
      </c>
      <c r="D848" s="71">
        <v>0</v>
      </c>
      <c r="E848" s="85">
        <v>0</v>
      </c>
      <c r="F848" s="85">
        <v>0</v>
      </c>
      <c r="G848" s="85">
        <v>0</v>
      </c>
      <c r="H848" s="85">
        <v>0</v>
      </c>
      <c r="I848" s="85">
        <v>0</v>
      </c>
      <c r="J848" s="85">
        <v>0</v>
      </c>
      <c r="K848" s="72">
        <f t="shared" si="19"/>
        <v>0</v>
      </c>
    </row>
    <row r="849" spans="2:11">
      <c r="B849" s="95">
        <v>8111</v>
      </c>
      <c r="C849" s="90" t="s">
        <v>153</v>
      </c>
      <c r="D849" s="78">
        <v>0</v>
      </c>
      <c r="E849" s="78">
        <v>0</v>
      </c>
      <c r="F849" s="80">
        <v>0</v>
      </c>
      <c r="G849" s="78">
        <v>0</v>
      </c>
      <c r="H849" s="78">
        <v>0</v>
      </c>
      <c r="I849" s="80">
        <v>0</v>
      </c>
      <c r="J849" s="78">
        <v>0</v>
      </c>
      <c r="K849" s="91">
        <f t="shared" si="19"/>
        <v>0</v>
      </c>
    </row>
    <row r="850" spans="2:11">
      <c r="B850" s="94">
        <v>8120</v>
      </c>
      <c r="C850" s="87" t="s">
        <v>154</v>
      </c>
      <c r="D850" s="71">
        <v>0</v>
      </c>
      <c r="E850" s="85">
        <v>0</v>
      </c>
      <c r="F850" s="85">
        <v>0</v>
      </c>
      <c r="G850" s="85">
        <v>0</v>
      </c>
      <c r="H850" s="85">
        <v>0</v>
      </c>
      <c r="I850" s="85">
        <v>0</v>
      </c>
      <c r="J850" s="85">
        <v>0</v>
      </c>
      <c r="K850" s="72">
        <f t="shared" si="19"/>
        <v>0</v>
      </c>
    </row>
    <row r="851" spans="2:11">
      <c r="B851" s="95">
        <v>8121</v>
      </c>
      <c r="C851" s="90" t="s">
        <v>154</v>
      </c>
      <c r="D851" s="78">
        <v>0</v>
      </c>
      <c r="E851" s="78">
        <v>0</v>
      </c>
      <c r="F851" s="80">
        <v>0</v>
      </c>
      <c r="G851" s="78">
        <v>0</v>
      </c>
      <c r="H851" s="78">
        <v>0</v>
      </c>
      <c r="I851" s="80">
        <v>0</v>
      </c>
      <c r="J851" s="78">
        <v>0</v>
      </c>
      <c r="K851" s="91">
        <f t="shared" si="19"/>
        <v>0</v>
      </c>
    </row>
    <row r="852" spans="2:11" ht="23.25">
      <c r="B852" s="94">
        <v>8130</v>
      </c>
      <c r="C852" s="87" t="s">
        <v>1000</v>
      </c>
      <c r="D852" s="71">
        <v>0</v>
      </c>
      <c r="E852" s="85">
        <v>0</v>
      </c>
      <c r="F852" s="85">
        <v>0</v>
      </c>
      <c r="G852" s="85">
        <v>0</v>
      </c>
      <c r="H852" s="85">
        <v>0</v>
      </c>
      <c r="I852" s="85">
        <v>0</v>
      </c>
      <c r="J852" s="85">
        <v>0</v>
      </c>
      <c r="K852" s="72">
        <f t="shared" si="19"/>
        <v>0</v>
      </c>
    </row>
    <row r="853" spans="2:11">
      <c r="B853" s="95">
        <v>8131</v>
      </c>
      <c r="C853" s="90" t="s">
        <v>1001</v>
      </c>
      <c r="D853" s="78">
        <v>0</v>
      </c>
      <c r="E853" s="78">
        <v>0</v>
      </c>
      <c r="F853" s="80">
        <v>0</v>
      </c>
      <c r="G853" s="78">
        <v>0</v>
      </c>
      <c r="H853" s="78">
        <v>0</v>
      </c>
      <c r="I853" s="80">
        <v>0</v>
      </c>
      <c r="J853" s="78">
        <v>0</v>
      </c>
      <c r="K853" s="72">
        <f t="shared" si="19"/>
        <v>0</v>
      </c>
    </row>
    <row r="854" spans="2:11">
      <c r="B854" s="95">
        <v>8132</v>
      </c>
      <c r="C854" s="90" t="s">
        <v>1002</v>
      </c>
      <c r="D854" s="78">
        <v>0</v>
      </c>
      <c r="E854" s="78">
        <v>0</v>
      </c>
      <c r="F854" s="80">
        <v>0</v>
      </c>
      <c r="G854" s="78">
        <v>0</v>
      </c>
      <c r="H854" s="78">
        <v>0</v>
      </c>
      <c r="I854" s="80">
        <v>0</v>
      </c>
      <c r="J854" s="78">
        <v>0</v>
      </c>
      <c r="K854" s="91">
        <f t="shared" si="19"/>
        <v>0</v>
      </c>
    </row>
    <row r="855" spans="2:11" ht="23.25">
      <c r="B855" s="94">
        <v>8140</v>
      </c>
      <c r="C855" s="87" t="s">
        <v>1003</v>
      </c>
      <c r="D855" s="71">
        <v>0</v>
      </c>
      <c r="E855" s="85">
        <v>0</v>
      </c>
      <c r="F855" s="85">
        <v>0</v>
      </c>
      <c r="G855" s="85">
        <v>0</v>
      </c>
      <c r="H855" s="85">
        <v>0</v>
      </c>
      <c r="I855" s="85">
        <v>0</v>
      </c>
      <c r="J855" s="85">
        <v>0</v>
      </c>
      <c r="K855" s="72">
        <f t="shared" si="19"/>
        <v>0</v>
      </c>
    </row>
    <row r="856" spans="2:11" ht="23.25">
      <c r="B856" s="100">
        <v>8141</v>
      </c>
      <c r="C856" s="90" t="s">
        <v>1003</v>
      </c>
      <c r="D856" s="78">
        <v>0</v>
      </c>
      <c r="E856" s="78">
        <v>0</v>
      </c>
      <c r="F856" s="80">
        <v>0</v>
      </c>
      <c r="G856" s="79">
        <v>0</v>
      </c>
      <c r="H856" s="79">
        <v>0</v>
      </c>
      <c r="I856" s="80">
        <v>0</v>
      </c>
      <c r="J856" s="79">
        <v>0</v>
      </c>
      <c r="K856" s="91">
        <f t="shared" si="19"/>
        <v>0</v>
      </c>
    </row>
    <row r="857" spans="2:11" ht="23.25">
      <c r="B857" s="94">
        <v>8150</v>
      </c>
      <c r="C857" s="87" t="s">
        <v>1004</v>
      </c>
      <c r="D857" s="71">
        <v>0</v>
      </c>
      <c r="E857" s="85">
        <v>0</v>
      </c>
      <c r="F857" s="85">
        <v>0</v>
      </c>
      <c r="G857" s="85">
        <v>0</v>
      </c>
      <c r="H857" s="85">
        <v>0</v>
      </c>
      <c r="I857" s="85">
        <v>0</v>
      </c>
      <c r="J857" s="85">
        <v>0</v>
      </c>
      <c r="K857" s="72">
        <f t="shared" si="19"/>
        <v>0</v>
      </c>
    </row>
    <row r="858" spans="2:11">
      <c r="B858" s="95">
        <v>8151</v>
      </c>
      <c r="C858" s="90" t="s">
        <v>1004</v>
      </c>
      <c r="D858" s="78">
        <v>0</v>
      </c>
      <c r="E858" s="78">
        <v>0</v>
      </c>
      <c r="F858" s="80">
        <v>0</v>
      </c>
      <c r="G858" s="79">
        <v>0</v>
      </c>
      <c r="H858" s="79">
        <v>0</v>
      </c>
      <c r="I858" s="80">
        <v>0</v>
      </c>
      <c r="J858" s="79">
        <v>0</v>
      </c>
      <c r="K858" s="91">
        <f t="shared" si="19"/>
        <v>0</v>
      </c>
    </row>
    <row r="859" spans="2:11">
      <c r="B859" s="94">
        <v>8160</v>
      </c>
      <c r="C859" s="87" t="s">
        <v>1005</v>
      </c>
      <c r="D859" s="71">
        <v>0</v>
      </c>
      <c r="E859" s="85">
        <v>0</v>
      </c>
      <c r="F859" s="85">
        <v>0</v>
      </c>
      <c r="G859" s="85">
        <v>0</v>
      </c>
      <c r="H859" s="85">
        <v>0</v>
      </c>
      <c r="I859" s="85">
        <v>0</v>
      </c>
      <c r="J859" s="85">
        <v>0</v>
      </c>
      <c r="K859" s="72">
        <f t="shared" si="19"/>
        <v>0</v>
      </c>
    </row>
    <row r="860" spans="2:11">
      <c r="B860" s="95">
        <v>8161</v>
      </c>
      <c r="C860" s="90" t="s">
        <v>1005</v>
      </c>
      <c r="D860" s="78">
        <v>0</v>
      </c>
      <c r="E860" s="78">
        <v>0</v>
      </c>
      <c r="F860" s="80">
        <v>0</v>
      </c>
      <c r="G860" s="79">
        <v>0</v>
      </c>
      <c r="H860" s="79">
        <v>0</v>
      </c>
      <c r="I860" s="80">
        <v>0</v>
      </c>
      <c r="J860" s="79">
        <v>0</v>
      </c>
      <c r="K860" s="91">
        <f t="shared" si="19"/>
        <v>0</v>
      </c>
    </row>
    <row r="861" spans="2:11">
      <c r="B861" s="94">
        <v>8300</v>
      </c>
      <c r="C861" s="98" t="s">
        <v>177</v>
      </c>
      <c r="D861" s="71">
        <v>0</v>
      </c>
      <c r="E861" s="85">
        <v>0</v>
      </c>
      <c r="F861" s="85">
        <v>0</v>
      </c>
      <c r="G861" s="85">
        <v>0</v>
      </c>
      <c r="H861" s="85">
        <v>0</v>
      </c>
      <c r="I861" s="85">
        <v>0</v>
      </c>
      <c r="J861" s="85">
        <v>0</v>
      </c>
      <c r="K861" s="72">
        <f t="shared" si="19"/>
        <v>0</v>
      </c>
    </row>
    <row r="862" spans="2:11" ht="23.25">
      <c r="B862" s="94">
        <v>8310</v>
      </c>
      <c r="C862" s="87" t="s">
        <v>1006</v>
      </c>
      <c r="D862" s="71">
        <v>0</v>
      </c>
      <c r="E862" s="85">
        <v>0</v>
      </c>
      <c r="F862" s="85">
        <v>0</v>
      </c>
      <c r="G862" s="85">
        <v>0</v>
      </c>
      <c r="H862" s="85">
        <v>0</v>
      </c>
      <c r="I862" s="85">
        <v>0</v>
      </c>
      <c r="J862" s="85">
        <v>0</v>
      </c>
      <c r="K862" s="72">
        <f t="shared" si="19"/>
        <v>0</v>
      </c>
    </row>
    <row r="863" spans="2:11">
      <c r="B863" s="95">
        <v>8311</v>
      </c>
      <c r="C863" s="90" t="s">
        <v>1006</v>
      </c>
      <c r="D863" s="78">
        <v>0</v>
      </c>
      <c r="E863" s="78">
        <v>0</v>
      </c>
      <c r="F863" s="80">
        <v>0</v>
      </c>
      <c r="G863" s="79">
        <v>0</v>
      </c>
      <c r="H863" s="79">
        <v>0</v>
      </c>
      <c r="I863" s="80">
        <v>0</v>
      </c>
      <c r="J863" s="79">
        <v>0</v>
      </c>
      <c r="K863" s="91">
        <f t="shared" si="19"/>
        <v>0</v>
      </c>
    </row>
    <row r="864" spans="2:11">
      <c r="B864" s="94">
        <v>8320</v>
      </c>
      <c r="C864" s="87" t="s">
        <v>1007</v>
      </c>
      <c r="D864" s="71">
        <v>0</v>
      </c>
      <c r="E864" s="85">
        <v>0</v>
      </c>
      <c r="F864" s="85">
        <v>0</v>
      </c>
      <c r="G864" s="85">
        <v>0</v>
      </c>
      <c r="H864" s="85">
        <v>0</v>
      </c>
      <c r="I864" s="85">
        <v>0</v>
      </c>
      <c r="J864" s="85">
        <v>0</v>
      </c>
      <c r="K864" s="72">
        <f t="shared" si="19"/>
        <v>0</v>
      </c>
    </row>
    <row r="865" spans="2:11">
      <c r="B865" s="95">
        <v>8321</v>
      </c>
      <c r="C865" s="90" t="s">
        <v>1007</v>
      </c>
      <c r="D865" s="78">
        <v>0</v>
      </c>
      <c r="E865" s="78">
        <v>0</v>
      </c>
      <c r="F865" s="80">
        <v>0</v>
      </c>
      <c r="G865" s="79">
        <v>0</v>
      </c>
      <c r="H865" s="79">
        <v>0</v>
      </c>
      <c r="I865" s="80">
        <v>0</v>
      </c>
      <c r="J865" s="79">
        <v>0</v>
      </c>
      <c r="K865" s="91">
        <f t="shared" si="19"/>
        <v>0</v>
      </c>
    </row>
    <row r="866" spans="2:11" ht="23.25">
      <c r="B866" s="94">
        <v>8330</v>
      </c>
      <c r="C866" s="87" t="s">
        <v>1008</v>
      </c>
      <c r="D866" s="71">
        <v>0</v>
      </c>
      <c r="E866" s="85">
        <v>0</v>
      </c>
      <c r="F866" s="85">
        <v>0</v>
      </c>
      <c r="G866" s="85">
        <v>0</v>
      </c>
      <c r="H866" s="85">
        <v>0</v>
      </c>
      <c r="I866" s="85">
        <v>0</v>
      </c>
      <c r="J866" s="85">
        <v>0</v>
      </c>
      <c r="K866" s="72">
        <f t="shared" si="19"/>
        <v>0</v>
      </c>
    </row>
    <row r="867" spans="2:11" ht="23.25">
      <c r="B867" s="95">
        <v>8331</v>
      </c>
      <c r="C867" s="90" t="s">
        <v>1009</v>
      </c>
      <c r="D867" s="78">
        <v>0</v>
      </c>
      <c r="E867" s="78">
        <v>0</v>
      </c>
      <c r="F867" s="80">
        <v>0</v>
      </c>
      <c r="G867" s="79">
        <v>0</v>
      </c>
      <c r="H867" s="79">
        <v>0</v>
      </c>
      <c r="I867" s="80">
        <v>0</v>
      </c>
      <c r="J867" s="79">
        <v>0</v>
      </c>
      <c r="K867" s="91">
        <f t="shared" si="19"/>
        <v>0</v>
      </c>
    </row>
    <row r="868" spans="2:11" ht="34.5">
      <c r="B868" s="95">
        <v>8332</v>
      </c>
      <c r="C868" s="77" t="s">
        <v>1010</v>
      </c>
      <c r="D868" s="78">
        <v>0</v>
      </c>
      <c r="E868" s="78">
        <v>0</v>
      </c>
      <c r="F868" s="80">
        <v>0</v>
      </c>
      <c r="G868" s="79">
        <v>0</v>
      </c>
      <c r="H868" s="79">
        <v>0</v>
      </c>
      <c r="I868" s="80">
        <v>0</v>
      </c>
      <c r="J868" s="79">
        <v>0</v>
      </c>
      <c r="K868" s="91">
        <f t="shared" si="19"/>
        <v>0</v>
      </c>
    </row>
    <row r="869" spans="2:11" ht="23.25">
      <c r="B869" s="94">
        <v>8340</v>
      </c>
      <c r="C869" s="87" t="s">
        <v>1011</v>
      </c>
      <c r="D869" s="71">
        <v>0</v>
      </c>
      <c r="E869" s="85">
        <v>0</v>
      </c>
      <c r="F869" s="85">
        <v>0</v>
      </c>
      <c r="G869" s="85">
        <v>0</v>
      </c>
      <c r="H869" s="85">
        <v>0</v>
      </c>
      <c r="I869" s="85">
        <v>0</v>
      </c>
      <c r="J869" s="85">
        <v>0</v>
      </c>
      <c r="K869" s="72">
        <f t="shared" si="19"/>
        <v>0</v>
      </c>
    </row>
    <row r="870" spans="2:11" ht="23.25">
      <c r="B870" s="95">
        <v>8341</v>
      </c>
      <c r="C870" s="90" t="s">
        <v>1011</v>
      </c>
      <c r="D870" s="78">
        <v>0</v>
      </c>
      <c r="E870" s="78">
        <v>0</v>
      </c>
      <c r="F870" s="80">
        <v>0</v>
      </c>
      <c r="G870" s="79">
        <v>0</v>
      </c>
      <c r="H870" s="79">
        <v>0</v>
      </c>
      <c r="I870" s="80">
        <v>0</v>
      </c>
      <c r="J870" s="79">
        <v>0</v>
      </c>
      <c r="K870" s="91">
        <f t="shared" si="19"/>
        <v>0</v>
      </c>
    </row>
    <row r="871" spans="2:11" ht="23.25">
      <c r="B871" s="94">
        <v>8350</v>
      </c>
      <c r="C871" s="87" t="s">
        <v>1012</v>
      </c>
      <c r="D871" s="71">
        <v>0</v>
      </c>
      <c r="E871" s="85">
        <v>0</v>
      </c>
      <c r="F871" s="85">
        <v>0</v>
      </c>
      <c r="G871" s="85">
        <v>0</v>
      </c>
      <c r="H871" s="85">
        <v>0</v>
      </c>
      <c r="I871" s="85">
        <v>0</v>
      </c>
      <c r="J871" s="85">
        <v>0</v>
      </c>
      <c r="K871" s="72">
        <f t="shared" si="19"/>
        <v>0</v>
      </c>
    </row>
    <row r="872" spans="2:11" ht="23.25">
      <c r="B872" s="95">
        <v>8351</v>
      </c>
      <c r="C872" s="90" t="s">
        <v>1012</v>
      </c>
      <c r="D872" s="78">
        <v>0</v>
      </c>
      <c r="E872" s="78">
        <v>0</v>
      </c>
      <c r="F872" s="80">
        <v>0</v>
      </c>
      <c r="G872" s="79">
        <v>0</v>
      </c>
      <c r="H872" s="79">
        <v>0</v>
      </c>
      <c r="I872" s="80">
        <v>0</v>
      </c>
      <c r="J872" s="79">
        <v>0</v>
      </c>
      <c r="K872" s="91">
        <f t="shared" si="19"/>
        <v>0</v>
      </c>
    </row>
    <row r="873" spans="2:11">
      <c r="B873" s="94">
        <v>8500</v>
      </c>
      <c r="C873" s="97" t="s">
        <v>183</v>
      </c>
      <c r="D873" s="71">
        <v>0</v>
      </c>
      <c r="E873" s="85">
        <v>0</v>
      </c>
      <c r="F873" s="85">
        <v>0</v>
      </c>
      <c r="G873" s="85">
        <v>0</v>
      </c>
      <c r="H873" s="85">
        <v>0</v>
      </c>
      <c r="I873" s="85">
        <v>0</v>
      </c>
      <c r="J873" s="85">
        <v>0</v>
      </c>
      <c r="K873" s="72">
        <f t="shared" si="19"/>
        <v>0</v>
      </c>
    </row>
    <row r="874" spans="2:11">
      <c r="B874" s="94">
        <v>8510</v>
      </c>
      <c r="C874" s="98" t="s">
        <v>1013</v>
      </c>
      <c r="D874" s="71">
        <v>0</v>
      </c>
      <c r="E874" s="85">
        <v>0</v>
      </c>
      <c r="F874" s="85">
        <v>0</v>
      </c>
      <c r="G874" s="85">
        <v>0</v>
      </c>
      <c r="H874" s="85">
        <v>0</v>
      </c>
      <c r="I874" s="85">
        <v>0</v>
      </c>
      <c r="J874" s="85">
        <v>0</v>
      </c>
      <c r="K874" s="72">
        <f t="shared" si="19"/>
        <v>0</v>
      </c>
    </row>
    <row r="875" spans="2:11">
      <c r="B875" s="95">
        <v>8511</v>
      </c>
      <c r="C875" s="90" t="s">
        <v>1013</v>
      </c>
      <c r="D875" s="78">
        <v>0</v>
      </c>
      <c r="E875" s="78">
        <v>0</v>
      </c>
      <c r="F875" s="80">
        <v>0</v>
      </c>
      <c r="G875" s="79">
        <v>0</v>
      </c>
      <c r="H875" s="79">
        <v>0</v>
      </c>
      <c r="I875" s="80">
        <v>0</v>
      </c>
      <c r="J875" s="79">
        <v>0</v>
      </c>
      <c r="K875" s="91">
        <f t="shared" si="19"/>
        <v>0</v>
      </c>
    </row>
    <row r="876" spans="2:11">
      <c r="B876" s="94">
        <v>8520</v>
      </c>
      <c r="C876" s="87" t="s">
        <v>1014</v>
      </c>
      <c r="D876" s="71">
        <v>0</v>
      </c>
      <c r="E876" s="85">
        <v>0</v>
      </c>
      <c r="F876" s="85">
        <v>0</v>
      </c>
      <c r="G876" s="85">
        <v>0</v>
      </c>
      <c r="H876" s="85">
        <v>0</v>
      </c>
      <c r="I876" s="85">
        <v>0</v>
      </c>
      <c r="J876" s="85">
        <v>0</v>
      </c>
      <c r="K876" s="72">
        <f t="shared" si="19"/>
        <v>0</v>
      </c>
    </row>
    <row r="877" spans="2:11">
      <c r="B877" s="95">
        <v>8521</v>
      </c>
      <c r="C877" s="90" t="s">
        <v>1014</v>
      </c>
      <c r="D877" s="78">
        <v>0</v>
      </c>
      <c r="E877" s="78">
        <v>0</v>
      </c>
      <c r="F877" s="80">
        <v>0</v>
      </c>
      <c r="G877" s="79">
        <v>0</v>
      </c>
      <c r="H877" s="79">
        <v>0</v>
      </c>
      <c r="I877" s="80">
        <v>0</v>
      </c>
      <c r="J877" s="79">
        <v>0</v>
      </c>
      <c r="K877" s="91">
        <f t="shared" si="19"/>
        <v>0</v>
      </c>
    </row>
    <row r="878" spans="2:11">
      <c r="B878" s="94">
        <v>8530</v>
      </c>
      <c r="C878" s="87" t="s">
        <v>249</v>
      </c>
      <c r="D878" s="71">
        <v>0</v>
      </c>
      <c r="E878" s="85">
        <v>0</v>
      </c>
      <c r="F878" s="85">
        <v>0</v>
      </c>
      <c r="G878" s="85">
        <v>0</v>
      </c>
      <c r="H878" s="85">
        <v>0</v>
      </c>
      <c r="I878" s="85">
        <v>0</v>
      </c>
      <c r="J878" s="85">
        <v>0</v>
      </c>
      <c r="K878" s="72">
        <f t="shared" si="19"/>
        <v>0</v>
      </c>
    </row>
    <row r="879" spans="2:11">
      <c r="B879" s="95">
        <v>8531</v>
      </c>
      <c r="C879" s="90" t="s">
        <v>249</v>
      </c>
      <c r="D879" s="78">
        <v>0</v>
      </c>
      <c r="E879" s="78">
        <v>0</v>
      </c>
      <c r="F879" s="80">
        <v>0</v>
      </c>
      <c r="G879" s="79">
        <v>0</v>
      </c>
      <c r="H879" s="79">
        <v>0</v>
      </c>
      <c r="I879" s="80">
        <v>0</v>
      </c>
      <c r="J879" s="79">
        <v>0</v>
      </c>
      <c r="K879" s="91">
        <f t="shared" si="19"/>
        <v>0</v>
      </c>
    </row>
    <row r="880" spans="2:11">
      <c r="B880" s="73" t="s">
        <v>381</v>
      </c>
      <c r="C880" s="86"/>
      <c r="D880" s="71">
        <f>+D847+D861+D873</f>
        <v>0</v>
      </c>
      <c r="E880" s="71">
        <f>+E847+E861+E873</f>
        <v>0</v>
      </c>
      <c r="F880" s="71">
        <f>+F847+F861+F873</f>
        <v>0</v>
      </c>
      <c r="G880" s="85">
        <f>G847+G861+G873</f>
        <v>0</v>
      </c>
      <c r="H880" s="85">
        <f>H847+H861+H873</f>
        <v>0</v>
      </c>
      <c r="I880" s="85">
        <f>I847+I861+I873</f>
        <v>0</v>
      </c>
      <c r="J880" s="85">
        <f>J847+J861+J873</f>
        <v>0</v>
      </c>
      <c r="K880" s="72">
        <f t="shared" si="19"/>
        <v>0</v>
      </c>
    </row>
    <row r="881" spans="2:11">
      <c r="B881" s="94">
        <v>9000</v>
      </c>
      <c r="C881" s="88" t="s">
        <v>1015</v>
      </c>
      <c r="D881" s="71">
        <v>0</v>
      </c>
      <c r="E881" s="71">
        <v>0</v>
      </c>
      <c r="F881" s="71">
        <v>0</v>
      </c>
      <c r="G881" s="71">
        <v>0</v>
      </c>
      <c r="H881" s="71">
        <v>0</v>
      </c>
      <c r="I881" s="71">
        <v>0</v>
      </c>
      <c r="J881" s="71">
        <v>0</v>
      </c>
      <c r="K881" s="72">
        <f t="shared" si="19"/>
        <v>0</v>
      </c>
    </row>
    <row r="882" spans="2:11">
      <c r="B882" s="94">
        <v>9100</v>
      </c>
      <c r="C882" s="84" t="s">
        <v>1016</v>
      </c>
      <c r="D882" s="71">
        <v>0</v>
      </c>
      <c r="E882" s="85">
        <v>0</v>
      </c>
      <c r="F882" s="85">
        <v>0</v>
      </c>
      <c r="G882" s="85">
        <v>0</v>
      </c>
      <c r="H882" s="85">
        <v>0</v>
      </c>
      <c r="I882" s="85">
        <v>0</v>
      </c>
      <c r="J882" s="85">
        <v>0</v>
      </c>
      <c r="K882" s="72">
        <f t="shared" si="19"/>
        <v>0</v>
      </c>
    </row>
    <row r="883" spans="2:11" ht="23.25">
      <c r="B883" s="94">
        <v>9110</v>
      </c>
      <c r="C883" s="87" t="s">
        <v>1017</v>
      </c>
      <c r="D883" s="71">
        <v>0</v>
      </c>
      <c r="E883" s="85">
        <v>0</v>
      </c>
      <c r="F883" s="85">
        <v>0</v>
      </c>
      <c r="G883" s="85">
        <v>0</v>
      </c>
      <c r="H883" s="85">
        <v>0</v>
      </c>
      <c r="I883" s="85">
        <v>0</v>
      </c>
      <c r="J883" s="85">
        <v>0</v>
      </c>
      <c r="K883" s="72">
        <f t="shared" si="19"/>
        <v>0</v>
      </c>
    </row>
    <row r="884" spans="2:11">
      <c r="B884" s="95">
        <v>9111</v>
      </c>
      <c r="C884" s="90" t="s">
        <v>1018</v>
      </c>
      <c r="D884" s="78">
        <v>0</v>
      </c>
      <c r="E884" s="78">
        <v>0</v>
      </c>
      <c r="F884" s="80">
        <v>0</v>
      </c>
      <c r="G884" s="79">
        <v>0</v>
      </c>
      <c r="H884" s="79">
        <v>0</v>
      </c>
      <c r="I884" s="80">
        <v>0</v>
      </c>
      <c r="J884" s="79">
        <v>0</v>
      </c>
      <c r="K884" s="91">
        <f t="shared" si="19"/>
        <v>0</v>
      </c>
    </row>
    <row r="885" spans="2:11">
      <c r="B885" s="95">
        <v>9112</v>
      </c>
      <c r="C885" s="90" t="s">
        <v>1019</v>
      </c>
      <c r="D885" s="78">
        <v>0</v>
      </c>
      <c r="E885" s="78">
        <v>0</v>
      </c>
      <c r="F885" s="80">
        <v>0</v>
      </c>
      <c r="G885" s="79">
        <v>0</v>
      </c>
      <c r="H885" s="79">
        <v>0</v>
      </c>
      <c r="I885" s="80">
        <v>0</v>
      </c>
      <c r="J885" s="79">
        <v>0</v>
      </c>
      <c r="K885" s="91">
        <f t="shared" si="19"/>
        <v>0</v>
      </c>
    </row>
    <row r="886" spans="2:11" ht="23.25">
      <c r="B886" s="94">
        <v>9120</v>
      </c>
      <c r="C886" s="87" t="s">
        <v>1020</v>
      </c>
      <c r="D886" s="71">
        <v>0</v>
      </c>
      <c r="E886" s="85">
        <v>0</v>
      </c>
      <c r="F886" s="85">
        <v>0</v>
      </c>
      <c r="G886" s="85">
        <v>0</v>
      </c>
      <c r="H886" s="85">
        <v>0</v>
      </c>
      <c r="I886" s="85">
        <v>0</v>
      </c>
      <c r="J886" s="85">
        <v>0</v>
      </c>
      <c r="K886" s="72">
        <f t="shared" si="19"/>
        <v>0</v>
      </c>
    </row>
    <row r="887" spans="2:11" ht="23.25">
      <c r="B887" s="95">
        <v>9121</v>
      </c>
      <c r="C887" s="90" t="s">
        <v>1020</v>
      </c>
      <c r="D887" s="78">
        <v>0</v>
      </c>
      <c r="E887" s="78">
        <v>0</v>
      </c>
      <c r="F887" s="80">
        <v>0</v>
      </c>
      <c r="G887" s="79">
        <v>0</v>
      </c>
      <c r="H887" s="79">
        <v>0</v>
      </c>
      <c r="I887" s="80">
        <v>0</v>
      </c>
      <c r="J887" s="79">
        <v>0</v>
      </c>
      <c r="K887" s="91">
        <f t="shared" si="19"/>
        <v>0</v>
      </c>
    </row>
    <row r="888" spans="2:11">
      <c r="B888" s="94">
        <v>9130</v>
      </c>
      <c r="C888" s="87" t="s">
        <v>1021</v>
      </c>
      <c r="D888" s="71">
        <v>0</v>
      </c>
      <c r="E888" s="85">
        <v>0</v>
      </c>
      <c r="F888" s="85">
        <v>0</v>
      </c>
      <c r="G888" s="85">
        <v>0</v>
      </c>
      <c r="H888" s="85">
        <v>0</v>
      </c>
      <c r="I888" s="85">
        <v>0</v>
      </c>
      <c r="J888" s="85">
        <v>0</v>
      </c>
      <c r="K888" s="72">
        <f t="shared" si="19"/>
        <v>0</v>
      </c>
    </row>
    <row r="889" spans="2:11">
      <c r="B889" s="95">
        <v>9131</v>
      </c>
      <c r="C889" s="90" t="s">
        <v>1022</v>
      </c>
      <c r="D889" s="78">
        <v>0</v>
      </c>
      <c r="E889" s="78">
        <v>0</v>
      </c>
      <c r="F889" s="80">
        <v>0</v>
      </c>
      <c r="G889" s="79">
        <v>0</v>
      </c>
      <c r="H889" s="79">
        <v>0</v>
      </c>
      <c r="I889" s="80">
        <v>0</v>
      </c>
      <c r="J889" s="79">
        <v>0</v>
      </c>
      <c r="K889" s="72">
        <f t="shared" si="19"/>
        <v>0</v>
      </c>
    </row>
    <row r="890" spans="2:11" ht="23.25">
      <c r="B890" s="94">
        <v>9140</v>
      </c>
      <c r="C890" s="87" t="s">
        <v>1023</v>
      </c>
      <c r="D890" s="71">
        <v>0</v>
      </c>
      <c r="E890" s="85">
        <v>0</v>
      </c>
      <c r="F890" s="85">
        <v>0</v>
      </c>
      <c r="G890" s="85">
        <v>0</v>
      </c>
      <c r="H890" s="85">
        <v>0</v>
      </c>
      <c r="I890" s="85">
        <v>0</v>
      </c>
      <c r="J890" s="85">
        <v>0</v>
      </c>
      <c r="K890" s="72">
        <f t="shared" si="19"/>
        <v>0</v>
      </c>
    </row>
    <row r="891" spans="2:11">
      <c r="B891" s="95">
        <v>9141</v>
      </c>
      <c r="C891" s="90" t="s">
        <v>1023</v>
      </c>
      <c r="D891" s="78">
        <v>0</v>
      </c>
      <c r="E891" s="78">
        <v>0</v>
      </c>
      <c r="F891" s="80">
        <v>0</v>
      </c>
      <c r="G891" s="79">
        <v>0</v>
      </c>
      <c r="H891" s="79">
        <v>0</v>
      </c>
      <c r="I891" s="80">
        <v>0</v>
      </c>
      <c r="J891" s="79">
        <v>0</v>
      </c>
      <c r="K891" s="72">
        <f t="shared" si="19"/>
        <v>0</v>
      </c>
    </row>
    <row r="892" spans="2:11" ht="23.25">
      <c r="B892" s="94">
        <v>9150</v>
      </c>
      <c r="C892" s="87" t="s">
        <v>1024</v>
      </c>
      <c r="D892" s="71">
        <v>0</v>
      </c>
      <c r="E892" s="85">
        <v>0</v>
      </c>
      <c r="F892" s="85">
        <v>0</v>
      </c>
      <c r="G892" s="85">
        <v>0</v>
      </c>
      <c r="H892" s="85">
        <v>0</v>
      </c>
      <c r="I892" s="85">
        <v>0</v>
      </c>
      <c r="J892" s="85">
        <v>0</v>
      </c>
      <c r="K892" s="72">
        <f t="shared" si="19"/>
        <v>0</v>
      </c>
    </row>
    <row r="893" spans="2:11" ht="23.25">
      <c r="B893" s="95">
        <v>9151</v>
      </c>
      <c r="C893" s="90" t="s">
        <v>1024</v>
      </c>
      <c r="D893" s="78">
        <v>0</v>
      </c>
      <c r="E893" s="78">
        <v>0</v>
      </c>
      <c r="F893" s="80">
        <v>0</v>
      </c>
      <c r="G893" s="79">
        <v>0</v>
      </c>
      <c r="H893" s="79">
        <v>0</v>
      </c>
      <c r="I893" s="80">
        <v>0</v>
      </c>
      <c r="J893" s="79">
        <v>0</v>
      </c>
      <c r="K893" s="91">
        <f t="shared" si="19"/>
        <v>0</v>
      </c>
    </row>
    <row r="894" spans="2:11">
      <c r="B894" s="94">
        <v>9160</v>
      </c>
      <c r="C894" s="87" t="s">
        <v>1025</v>
      </c>
      <c r="D894" s="71">
        <v>0</v>
      </c>
      <c r="E894" s="85">
        <v>0</v>
      </c>
      <c r="F894" s="85">
        <v>0</v>
      </c>
      <c r="G894" s="85">
        <v>0</v>
      </c>
      <c r="H894" s="85">
        <v>0</v>
      </c>
      <c r="I894" s="85">
        <v>0</v>
      </c>
      <c r="J894" s="85">
        <v>0</v>
      </c>
      <c r="K894" s="72">
        <f t="shared" si="19"/>
        <v>0</v>
      </c>
    </row>
    <row r="895" spans="2:11">
      <c r="B895" s="95">
        <v>9161</v>
      </c>
      <c r="C895" s="90" t="s">
        <v>1025</v>
      </c>
      <c r="D895" s="78">
        <v>0</v>
      </c>
      <c r="E895" s="78">
        <v>0</v>
      </c>
      <c r="F895" s="80">
        <v>0</v>
      </c>
      <c r="G895" s="79">
        <v>0</v>
      </c>
      <c r="H895" s="79">
        <v>0</v>
      </c>
      <c r="I895" s="80">
        <v>0</v>
      </c>
      <c r="J895" s="79">
        <v>0</v>
      </c>
      <c r="K895" s="91">
        <f t="shared" si="19"/>
        <v>0</v>
      </c>
    </row>
    <row r="896" spans="2:11" ht="23.25">
      <c r="B896" s="94">
        <v>9170</v>
      </c>
      <c r="C896" s="87" t="s">
        <v>1026</v>
      </c>
      <c r="D896" s="71">
        <v>0</v>
      </c>
      <c r="E896" s="71">
        <v>0</v>
      </c>
      <c r="F896" s="85">
        <v>0</v>
      </c>
      <c r="G896" s="85">
        <v>0</v>
      </c>
      <c r="H896" s="85">
        <v>0</v>
      </c>
      <c r="I896" s="85">
        <v>0</v>
      </c>
      <c r="J896" s="85">
        <v>0</v>
      </c>
      <c r="K896" s="72">
        <f t="shared" si="19"/>
        <v>0</v>
      </c>
    </row>
    <row r="897" spans="2:11" ht="23.25">
      <c r="B897" s="95">
        <v>9171</v>
      </c>
      <c r="C897" s="90" t="s">
        <v>1026</v>
      </c>
      <c r="D897" s="78">
        <v>0</v>
      </c>
      <c r="E897" s="78">
        <v>0</v>
      </c>
      <c r="F897" s="80">
        <v>0</v>
      </c>
      <c r="G897" s="79">
        <v>0</v>
      </c>
      <c r="H897" s="79">
        <v>0</v>
      </c>
      <c r="I897" s="80">
        <v>0</v>
      </c>
      <c r="J897" s="79">
        <v>0</v>
      </c>
      <c r="K897" s="91">
        <f t="shared" si="19"/>
        <v>0</v>
      </c>
    </row>
    <row r="898" spans="2:11" ht="23.25">
      <c r="B898" s="94">
        <v>9180</v>
      </c>
      <c r="C898" s="87" t="s">
        <v>1027</v>
      </c>
      <c r="D898" s="71">
        <v>0</v>
      </c>
      <c r="E898" s="85">
        <v>0</v>
      </c>
      <c r="F898" s="85">
        <v>0</v>
      </c>
      <c r="G898" s="85">
        <v>0</v>
      </c>
      <c r="H898" s="85">
        <v>0</v>
      </c>
      <c r="I898" s="85">
        <v>0</v>
      </c>
      <c r="J898" s="85">
        <v>0</v>
      </c>
      <c r="K898" s="72">
        <f t="shared" si="19"/>
        <v>0</v>
      </c>
    </row>
    <row r="899" spans="2:11">
      <c r="B899" s="95">
        <v>9181</v>
      </c>
      <c r="C899" s="90" t="s">
        <v>1027</v>
      </c>
      <c r="D899" s="78">
        <v>0</v>
      </c>
      <c r="E899" s="78">
        <v>0</v>
      </c>
      <c r="F899" s="80">
        <v>0</v>
      </c>
      <c r="G899" s="79">
        <v>0</v>
      </c>
      <c r="H899" s="79">
        <v>0</v>
      </c>
      <c r="I899" s="80">
        <v>0</v>
      </c>
      <c r="J899" s="79">
        <v>0</v>
      </c>
      <c r="K899" s="91">
        <f t="shared" si="19"/>
        <v>0</v>
      </c>
    </row>
    <row r="900" spans="2:11">
      <c r="B900" s="94">
        <v>9200</v>
      </c>
      <c r="C900" s="84" t="s">
        <v>1028</v>
      </c>
      <c r="D900" s="71">
        <v>0</v>
      </c>
      <c r="E900" s="85">
        <v>0</v>
      </c>
      <c r="F900" s="85">
        <v>0</v>
      </c>
      <c r="G900" s="85">
        <v>0</v>
      </c>
      <c r="H900" s="85">
        <v>0</v>
      </c>
      <c r="I900" s="85">
        <v>0</v>
      </c>
      <c r="J900" s="85">
        <v>0</v>
      </c>
      <c r="K900" s="72">
        <f t="shared" si="19"/>
        <v>0</v>
      </c>
    </row>
    <row r="901" spans="2:11" ht="23.25">
      <c r="B901" s="94">
        <v>9210</v>
      </c>
      <c r="C901" s="87" t="s">
        <v>1029</v>
      </c>
      <c r="D901" s="71">
        <v>0</v>
      </c>
      <c r="E901" s="85">
        <v>0</v>
      </c>
      <c r="F901" s="85">
        <v>0</v>
      </c>
      <c r="G901" s="85">
        <v>0</v>
      </c>
      <c r="H901" s="85">
        <v>0</v>
      </c>
      <c r="I901" s="85">
        <v>0</v>
      </c>
      <c r="J901" s="85">
        <v>0</v>
      </c>
      <c r="K901" s="72">
        <f t="shared" si="19"/>
        <v>0</v>
      </c>
    </row>
    <row r="902" spans="2:11">
      <c r="B902" s="95">
        <v>9211</v>
      </c>
      <c r="C902" s="90" t="s">
        <v>1030</v>
      </c>
      <c r="D902" s="78">
        <v>0</v>
      </c>
      <c r="E902" s="78">
        <v>0</v>
      </c>
      <c r="F902" s="80">
        <v>0</v>
      </c>
      <c r="G902" s="79">
        <v>0</v>
      </c>
      <c r="H902" s="79">
        <v>0</v>
      </c>
      <c r="I902" s="80">
        <v>0</v>
      </c>
      <c r="J902" s="79">
        <v>0</v>
      </c>
      <c r="K902" s="101">
        <f t="shared" si="19"/>
        <v>0</v>
      </c>
    </row>
    <row r="903" spans="2:11" ht="23.25">
      <c r="B903" s="94">
        <v>9220</v>
      </c>
      <c r="C903" s="87" t="s">
        <v>1031</v>
      </c>
      <c r="D903" s="71">
        <v>0</v>
      </c>
      <c r="E903" s="85">
        <v>0</v>
      </c>
      <c r="F903" s="85">
        <v>0</v>
      </c>
      <c r="G903" s="85">
        <v>0</v>
      </c>
      <c r="H903" s="85">
        <v>0</v>
      </c>
      <c r="I903" s="85">
        <v>0</v>
      </c>
      <c r="J903" s="85">
        <v>0</v>
      </c>
      <c r="K903" s="102">
        <f t="shared" si="19"/>
        <v>0</v>
      </c>
    </row>
    <row r="904" spans="2:11">
      <c r="B904" s="103">
        <v>9221</v>
      </c>
      <c r="C904" s="104" t="s">
        <v>1031</v>
      </c>
      <c r="D904" s="78">
        <v>0</v>
      </c>
      <c r="E904" s="78">
        <v>0</v>
      </c>
      <c r="F904" s="80">
        <v>0</v>
      </c>
      <c r="G904" s="79">
        <v>0</v>
      </c>
      <c r="H904" s="79">
        <v>0</v>
      </c>
      <c r="I904" s="80">
        <v>0</v>
      </c>
      <c r="J904" s="79">
        <v>0</v>
      </c>
      <c r="K904" s="105">
        <f t="shared" si="19"/>
        <v>0</v>
      </c>
    </row>
    <row r="905" spans="2:11">
      <c r="B905" s="94">
        <v>9230</v>
      </c>
      <c r="C905" s="87" t="s">
        <v>1032</v>
      </c>
      <c r="D905" s="71">
        <v>0</v>
      </c>
      <c r="E905" s="85">
        <v>0</v>
      </c>
      <c r="F905" s="85">
        <v>0</v>
      </c>
      <c r="G905" s="85">
        <v>0</v>
      </c>
      <c r="H905" s="85">
        <v>0</v>
      </c>
      <c r="I905" s="85">
        <v>0</v>
      </c>
      <c r="J905" s="85">
        <v>0</v>
      </c>
      <c r="K905" s="102">
        <f t="shared" si="19"/>
        <v>0</v>
      </c>
    </row>
    <row r="906" spans="2:11">
      <c r="B906" s="95">
        <v>9231</v>
      </c>
      <c r="C906" s="90" t="s">
        <v>1032</v>
      </c>
      <c r="D906" s="78">
        <v>0</v>
      </c>
      <c r="E906" s="78">
        <v>0</v>
      </c>
      <c r="F906" s="80">
        <v>0</v>
      </c>
      <c r="G906" s="79">
        <v>0</v>
      </c>
      <c r="H906" s="79">
        <v>0</v>
      </c>
      <c r="I906" s="80">
        <v>0</v>
      </c>
      <c r="J906" s="79">
        <v>0</v>
      </c>
      <c r="K906" s="91">
        <f t="shared" si="19"/>
        <v>0</v>
      </c>
    </row>
    <row r="907" spans="2:11" ht="23.25">
      <c r="B907" s="94">
        <v>9240</v>
      </c>
      <c r="C907" s="87" t="s">
        <v>1033</v>
      </c>
      <c r="D907" s="71">
        <v>0</v>
      </c>
      <c r="E907" s="85">
        <v>0</v>
      </c>
      <c r="F907" s="85">
        <v>0</v>
      </c>
      <c r="G907" s="85">
        <v>0</v>
      </c>
      <c r="H907" s="85">
        <v>0</v>
      </c>
      <c r="I907" s="85">
        <v>0</v>
      </c>
      <c r="J907" s="85">
        <v>0</v>
      </c>
      <c r="K907" s="72">
        <f t="shared" si="19"/>
        <v>0</v>
      </c>
    </row>
    <row r="908" spans="2:11">
      <c r="B908" s="95">
        <v>9241</v>
      </c>
      <c r="C908" s="90" t="s">
        <v>1033</v>
      </c>
      <c r="D908" s="78">
        <v>0</v>
      </c>
      <c r="E908" s="78">
        <v>0</v>
      </c>
      <c r="F908" s="80">
        <v>0</v>
      </c>
      <c r="G908" s="79">
        <v>0</v>
      </c>
      <c r="H908" s="79">
        <v>0</v>
      </c>
      <c r="I908" s="80">
        <v>0</v>
      </c>
      <c r="J908" s="79">
        <v>0</v>
      </c>
      <c r="K908" s="91">
        <f t="shared" si="19"/>
        <v>0</v>
      </c>
    </row>
    <row r="909" spans="2:11" ht="23.25">
      <c r="B909" s="94">
        <v>9250</v>
      </c>
      <c r="C909" s="87" t="s">
        <v>1034</v>
      </c>
      <c r="D909" s="71">
        <v>0</v>
      </c>
      <c r="E909" s="85">
        <v>0</v>
      </c>
      <c r="F909" s="85">
        <v>0</v>
      </c>
      <c r="G909" s="85">
        <v>0</v>
      </c>
      <c r="H909" s="85">
        <v>0</v>
      </c>
      <c r="I909" s="85">
        <v>0</v>
      </c>
      <c r="J909" s="85">
        <v>0</v>
      </c>
      <c r="K909" s="72">
        <f t="shared" si="19"/>
        <v>0</v>
      </c>
    </row>
    <row r="910" spans="2:11" ht="23.25">
      <c r="B910" s="95">
        <v>9251</v>
      </c>
      <c r="C910" s="90" t="s">
        <v>1034</v>
      </c>
      <c r="D910" s="78">
        <v>0</v>
      </c>
      <c r="E910" s="78">
        <v>0</v>
      </c>
      <c r="F910" s="80">
        <v>0</v>
      </c>
      <c r="G910" s="79">
        <v>0</v>
      </c>
      <c r="H910" s="79">
        <v>0</v>
      </c>
      <c r="I910" s="80">
        <v>0</v>
      </c>
      <c r="J910" s="79">
        <v>0</v>
      </c>
      <c r="K910" s="91">
        <f t="shared" si="19"/>
        <v>0</v>
      </c>
    </row>
    <row r="911" spans="2:11">
      <c r="B911" s="94">
        <v>9260</v>
      </c>
      <c r="C911" s="87" t="s">
        <v>1035</v>
      </c>
      <c r="D911" s="71">
        <v>0</v>
      </c>
      <c r="E911" s="85">
        <v>0</v>
      </c>
      <c r="F911" s="85">
        <v>0</v>
      </c>
      <c r="G911" s="85">
        <v>0</v>
      </c>
      <c r="H911" s="85">
        <v>0</v>
      </c>
      <c r="I911" s="85">
        <v>0</v>
      </c>
      <c r="J911" s="85">
        <v>0</v>
      </c>
      <c r="K911" s="72">
        <f t="shared" ref="K911:K940" si="20">F911-I911</f>
        <v>0</v>
      </c>
    </row>
    <row r="912" spans="2:11">
      <c r="B912" s="95">
        <v>9261</v>
      </c>
      <c r="C912" s="90" t="s">
        <v>1035</v>
      </c>
      <c r="D912" s="78">
        <v>0</v>
      </c>
      <c r="E912" s="78">
        <v>0</v>
      </c>
      <c r="F912" s="80">
        <v>0</v>
      </c>
      <c r="G912" s="79">
        <v>0</v>
      </c>
      <c r="H912" s="79">
        <v>0</v>
      </c>
      <c r="I912" s="80">
        <v>0</v>
      </c>
      <c r="J912" s="79">
        <v>0</v>
      </c>
      <c r="K912" s="91">
        <f t="shared" si="20"/>
        <v>0</v>
      </c>
    </row>
    <row r="913" spans="2:11" ht="23.25">
      <c r="B913" s="94">
        <v>9270</v>
      </c>
      <c r="C913" s="87" t="s">
        <v>1036</v>
      </c>
      <c r="D913" s="71">
        <v>0</v>
      </c>
      <c r="E913" s="85">
        <v>0</v>
      </c>
      <c r="F913" s="85">
        <v>0</v>
      </c>
      <c r="G913" s="85">
        <v>0</v>
      </c>
      <c r="H913" s="85">
        <v>0</v>
      </c>
      <c r="I913" s="85">
        <v>0</v>
      </c>
      <c r="J913" s="85">
        <v>0</v>
      </c>
      <c r="K913" s="72">
        <f t="shared" si="20"/>
        <v>0</v>
      </c>
    </row>
    <row r="914" spans="2:11" ht="23.25">
      <c r="B914" s="95">
        <v>9271</v>
      </c>
      <c r="C914" s="90" t="s">
        <v>1036</v>
      </c>
      <c r="D914" s="78">
        <v>0</v>
      </c>
      <c r="E914" s="78">
        <v>0</v>
      </c>
      <c r="F914" s="80">
        <v>0</v>
      </c>
      <c r="G914" s="79">
        <v>0</v>
      </c>
      <c r="H914" s="79">
        <v>0</v>
      </c>
      <c r="I914" s="80">
        <v>0</v>
      </c>
      <c r="J914" s="79">
        <v>0</v>
      </c>
      <c r="K914" s="91">
        <f t="shared" si="20"/>
        <v>0</v>
      </c>
    </row>
    <row r="915" spans="2:11" ht="23.25">
      <c r="B915" s="94">
        <v>9280</v>
      </c>
      <c r="C915" s="87" t="s">
        <v>1037</v>
      </c>
      <c r="D915" s="71">
        <v>0</v>
      </c>
      <c r="E915" s="85">
        <v>0</v>
      </c>
      <c r="F915" s="85">
        <v>0</v>
      </c>
      <c r="G915" s="85">
        <v>0</v>
      </c>
      <c r="H915" s="85">
        <v>0</v>
      </c>
      <c r="I915" s="85">
        <v>0</v>
      </c>
      <c r="J915" s="85">
        <v>0</v>
      </c>
      <c r="K915" s="72">
        <f t="shared" si="20"/>
        <v>0</v>
      </c>
    </row>
    <row r="916" spans="2:11">
      <c r="B916" s="95">
        <v>9281</v>
      </c>
      <c r="C916" s="90" t="s">
        <v>1037</v>
      </c>
      <c r="D916" s="78">
        <v>0</v>
      </c>
      <c r="E916" s="78">
        <v>0</v>
      </c>
      <c r="F916" s="80">
        <v>0</v>
      </c>
      <c r="G916" s="79">
        <v>0</v>
      </c>
      <c r="H916" s="79">
        <v>0</v>
      </c>
      <c r="I916" s="80">
        <v>0</v>
      </c>
      <c r="J916" s="79">
        <v>0</v>
      </c>
      <c r="K916" s="91">
        <f t="shared" si="20"/>
        <v>0</v>
      </c>
    </row>
    <row r="917" spans="2:11">
      <c r="B917" s="94">
        <v>9300</v>
      </c>
      <c r="C917" s="84" t="s">
        <v>1038</v>
      </c>
      <c r="D917" s="71">
        <v>0</v>
      </c>
      <c r="E917" s="85">
        <v>0</v>
      </c>
      <c r="F917" s="85">
        <v>0</v>
      </c>
      <c r="G917" s="85">
        <v>0</v>
      </c>
      <c r="H917" s="85">
        <v>0</v>
      </c>
      <c r="I917" s="85">
        <v>0</v>
      </c>
      <c r="J917" s="85">
        <v>0</v>
      </c>
      <c r="K917" s="72">
        <f t="shared" si="20"/>
        <v>0</v>
      </c>
    </row>
    <row r="918" spans="2:11">
      <c r="B918" s="94">
        <v>9310</v>
      </c>
      <c r="C918" s="87" t="s">
        <v>1039</v>
      </c>
      <c r="D918" s="71">
        <v>0</v>
      </c>
      <c r="E918" s="85">
        <v>0</v>
      </c>
      <c r="F918" s="85">
        <v>0</v>
      </c>
      <c r="G918" s="85">
        <v>0</v>
      </c>
      <c r="H918" s="85">
        <v>0</v>
      </c>
      <c r="I918" s="85">
        <v>0</v>
      </c>
      <c r="J918" s="85">
        <v>0</v>
      </c>
      <c r="K918" s="72">
        <f t="shared" si="20"/>
        <v>0</v>
      </c>
    </row>
    <row r="919" spans="2:11">
      <c r="B919" s="95">
        <v>9311</v>
      </c>
      <c r="C919" s="90" t="s">
        <v>1039</v>
      </c>
      <c r="D919" s="78">
        <v>0</v>
      </c>
      <c r="E919" s="78">
        <v>0</v>
      </c>
      <c r="F919" s="80">
        <v>0</v>
      </c>
      <c r="G919" s="79">
        <v>0</v>
      </c>
      <c r="H919" s="79">
        <v>0</v>
      </c>
      <c r="I919" s="80">
        <v>0</v>
      </c>
      <c r="J919" s="79">
        <v>0</v>
      </c>
      <c r="K919" s="91">
        <f t="shared" si="20"/>
        <v>0</v>
      </c>
    </row>
    <row r="920" spans="2:11">
      <c r="B920" s="94">
        <v>9320</v>
      </c>
      <c r="C920" s="87" t="s">
        <v>1040</v>
      </c>
      <c r="D920" s="71">
        <v>0</v>
      </c>
      <c r="E920" s="85">
        <v>0</v>
      </c>
      <c r="F920" s="85">
        <v>0</v>
      </c>
      <c r="G920" s="85">
        <v>0</v>
      </c>
      <c r="H920" s="85">
        <v>0</v>
      </c>
      <c r="I920" s="85">
        <v>0</v>
      </c>
      <c r="J920" s="85">
        <v>0</v>
      </c>
      <c r="K920" s="72">
        <f t="shared" si="20"/>
        <v>0</v>
      </c>
    </row>
    <row r="921" spans="2:11">
      <c r="B921" s="95">
        <v>9321</v>
      </c>
      <c r="C921" s="90" t="s">
        <v>1040</v>
      </c>
      <c r="D921" s="78">
        <v>0</v>
      </c>
      <c r="E921" s="78">
        <v>0</v>
      </c>
      <c r="F921" s="80">
        <v>0</v>
      </c>
      <c r="G921" s="79">
        <v>0</v>
      </c>
      <c r="H921" s="79">
        <v>0</v>
      </c>
      <c r="I921" s="80">
        <v>0</v>
      </c>
      <c r="J921" s="79">
        <v>0</v>
      </c>
      <c r="K921" s="91">
        <f t="shared" si="20"/>
        <v>0</v>
      </c>
    </row>
    <row r="922" spans="2:11">
      <c r="B922" s="94">
        <v>9400</v>
      </c>
      <c r="C922" s="84" t="s">
        <v>1041</v>
      </c>
      <c r="D922" s="71">
        <v>0</v>
      </c>
      <c r="E922" s="85">
        <v>0</v>
      </c>
      <c r="F922" s="85">
        <v>0</v>
      </c>
      <c r="G922" s="85">
        <v>0</v>
      </c>
      <c r="H922" s="85">
        <v>0</v>
      </c>
      <c r="I922" s="85">
        <v>0</v>
      </c>
      <c r="J922" s="85">
        <v>0</v>
      </c>
      <c r="K922" s="72">
        <f t="shared" si="20"/>
        <v>0</v>
      </c>
    </row>
    <row r="923" spans="2:11">
      <c r="B923" s="94">
        <v>9410</v>
      </c>
      <c r="C923" s="87" t="s">
        <v>1042</v>
      </c>
      <c r="D923" s="71">
        <v>0</v>
      </c>
      <c r="E923" s="85">
        <v>0</v>
      </c>
      <c r="F923" s="85">
        <v>0</v>
      </c>
      <c r="G923" s="85">
        <v>0</v>
      </c>
      <c r="H923" s="85">
        <v>0</v>
      </c>
      <c r="I923" s="85">
        <v>0</v>
      </c>
      <c r="J923" s="85">
        <v>0</v>
      </c>
      <c r="K923" s="72">
        <f t="shared" si="20"/>
        <v>0</v>
      </c>
    </row>
    <row r="924" spans="2:11">
      <c r="B924" s="95">
        <v>9411</v>
      </c>
      <c r="C924" s="90" t="s">
        <v>1042</v>
      </c>
      <c r="D924" s="78">
        <v>0</v>
      </c>
      <c r="E924" s="78">
        <v>0</v>
      </c>
      <c r="F924" s="80">
        <v>0</v>
      </c>
      <c r="G924" s="79">
        <v>0</v>
      </c>
      <c r="H924" s="79">
        <v>0</v>
      </c>
      <c r="I924" s="80">
        <v>0</v>
      </c>
      <c r="J924" s="79">
        <v>0</v>
      </c>
      <c r="K924" s="91">
        <f t="shared" si="20"/>
        <v>0</v>
      </c>
    </row>
    <row r="925" spans="2:11">
      <c r="B925" s="94">
        <v>9420</v>
      </c>
      <c r="C925" s="87" t="s">
        <v>1043</v>
      </c>
      <c r="D925" s="71">
        <v>0</v>
      </c>
      <c r="E925" s="85">
        <v>0</v>
      </c>
      <c r="F925" s="85">
        <v>0</v>
      </c>
      <c r="G925" s="85">
        <v>0</v>
      </c>
      <c r="H925" s="85">
        <v>0</v>
      </c>
      <c r="I925" s="85">
        <v>0</v>
      </c>
      <c r="J925" s="85">
        <v>0</v>
      </c>
      <c r="K925" s="72">
        <f t="shared" si="20"/>
        <v>0</v>
      </c>
    </row>
    <row r="926" spans="2:11">
      <c r="B926" s="95">
        <v>9421</v>
      </c>
      <c r="C926" s="90" t="s">
        <v>1043</v>
      </c>
      <c r="D926" s="78">
        <v>0</v>
      </c>
      <c r="E926" s="78">
        <v>0</v>
      </c>
      <c r="F926" s="80">
        <v>0</v>
      </c>
      <c r="G926" s="79">
        <v>0</v>
      </c>
      <c r="H926" s="79">
        <v>0</v>
      </c>
      <c r="I926" s="80">
        <v>0</v>
      </c>
      <c r="J926" s="79">
        <v>0</v>
      </c>
      <c r="K926" s="91">
        <f t="shared" si="20"/>
        <v>0</v>
      </c>
    </row>
    <row r="927" spans="2:11">
      <c r="B927" s="94">
        <v>9500</v>
      </c>
      <c r="C927" s="84" t="s">
        <v>1044</v>
      </c>
      <c r="D927" s="71">
        <v>0</v>
      </c>
      <c r="E927" s="85">
        <v>0</v>
      </c>
      <c r="F927" s="85">
        <v>0</v>
      </c>
      <c r="G927" s="85">
        <v>0</v>
      </c>
      <c r="H927" s="85">
        <v>0</v>
      </c>
      <c r="I927" s="85">
        <v>0</v>
      </c>
      <c r="J927" s="85">
        <v>0</v>
      </c>
      <c r="K927" s="72">
        <f t="shared" si="20"/>
        <v>0</v>
      </c>
    </row>
    <row r="928" spans="2:11">
      <c r="B928" s="94">
        <v>9510</v>
      </c>
      <c r="C928" s="87" t="s">
        <v>1045</v>
      </c>
      <c r="D928" s="71">
        <v>0</v>
      </c>
      <c r="E928" s="85">
        <v>0</v>
      </c>
      <c r="F928" s="85">
        <v>0</v>
      </c>
      <c r="G928" s="85">
        <v>0</v>
      </c>
      <c r="H928" s="85">
        <v>0</v>
      </c>
      <c r="I928" s="85">
        <v>0</v>
      </c>
      <c r="J928" s="85">
        <v>0</v>
      </c>
      <c r="K928" s="72">
        <f t="shared" si="20"/>
        <v>0</v>
      </c>
    </row>
    <row r="929" spans="2:11">
      <c r="B929" s="95">
        <v>9511</v>
      </c>
      <c r="C929" s="90" t="s">
        <v>1046</v>
      </c>
      <c r="D929" s="78">
        <v>0</v>
      </c>
      <c r="E929" s="78">
        <v>0</v>
      </c>
      <c r="F929" s="80">
        <v>0</v>
      </c>
      <c r="G929" s="79">
        <v>0</v>
      </c>
      <c r="H929" s="79">
        <v>0</v>
      </c>
      <c r="I929" s="80">
        <v>0</v>
      </c>
      <c r="J929" s="79">
        <v>0</v>
      </c>
      <c r="K929" s="91">
        <f t="shared" si="20"/>
        <v>0</v>
      </c>
    </row>
    <row r="930" spans="2:11">
      <c r="B930" s="95">
        <v>9512</v>
      </c>
      <c r="C930" s="90" t="s">
        <v>1047</v>
      </c>
      <c r="D930" s="78">
        <v>0</v>
      </c>
      <c r="E930" s="78">
        <v>0</v>
      </c>
      <c r="F930" s="80">
        <v>0</v>
      </c>
      <c r="G930" s="79">
        <v>0</v>
      </c>
      <c r="H930" s="79">
        <v>0</v>
      </c>
      <c r="I930" s="80">
        <v>0</v>
      </c>
      <c r="J930" s="79">
        <v>0</v>
      </c>
      <c r="K930" s="91">
        <f t="shared" si="20"/>
        <v>0</v>
      </c>
    </row>
    <row r="931" spans="2:11" ht="26.25" customHeight="1">
      <c r="B931" s="94">
        <v>9600</v>
      </c>
      <c r="C931" s="88" t="s">
        <v>1048</v>
      </c>
      <c r="D931" s="71">
        <v>0</v>
      </c>
      <c r="E931" s="85">
        <v>0</v>
      </c>
      <c r="F931" s="85">
        <v>0</v>
      </c>
      <c r="G931" s="85">
        <v>0</v>
      </c>
      <c r="H931" s="85">
        <v>0</v>
      </c>
      <c r="I931" s="85">
        <v>0</v>
      </c>
      <c r="J931" s="85">
        <v>0</v>
      </c>
      <c r="K931" s="72">
        <f t="shared" si="20"/>
        <v>0</v>
      </c>
    </row>
    <row r="932" spans="2:11">
      <c r="B932" s="94">
        <v>9610</v>
      </c>
      <c r="C932" s="87" t="s">
        <v>1049</v>
      </c>
      <c r="D932" s="71">
        <v>0</v>
      </c>
      <c r="E932" s="85">
        <v>0</v>
      </c>
      <c r="F932" s="85">
        <v>0</v>
      </c>
      <c r="G932" s="85">
        <v>0</v>
      </c>
      <c r="H932" s="85">
        <v>0</v>
      </c>
      <c r="I932" s="85">
        <v>0</v>
      </c>
      <c r="J932" s="85">
        <v>0</v>
      </c>
      <c r="K932" s="72">
        <f t="shared" si="20"/>
        <v>0</v>
      </c>
    </row>
    <row r="933" spans="2:11">
      <c r="B933" s="95">
        <v>9611</v>
      </c>
      <c r="C933" s="90" t="s">
        <v>1049</v>
      </c>
      <c r="D933" s="78">
        <v>0</v>
      </c>
      <c r="E933" s="78">
        <v>0</v>
      </c>
      <c r="F933" s="80">
        <v>0</v>
      </c>
      <c r="G933" s="79">
        <v>0</v>
      </c>
      <c r="H933" s="79">
        <v>0</v>
      </c>
      <c r="I933" s="80">
        <v>0</v>
      </c>
      <c r="J933" s="79">
        <v>0</v>
      </c>
      <c r="K933" s="91">
        <f t="shared" si="20"/>
        <v>0</v>
      </c>
    </row>
    <row r="934" spans="2:11" ht="23.25">
      <c r="B934" s="94">
        <v>9620</v>
      </c>
      <c r="C934" s="87" t="s">
        <v>1050</v>
      </c>
      <c r="D934" s="71">
        <v>0</v>
      </c>
      <c r="E934" s="85">
        <v>0</v>
      </c>
      <c r="F934" s="85">
        <v>0</v>
      </c>
      <c r="G934" s="85">
        <v>0</v>
      </c>
      <c r="H934" s="85">
        <v>0</v>
      </c>
      <c r="I934" s="85">
        <v>0</v>
      </c>
      <c r="J934" s="85">
        <v>0</v>
      </c>
      <c r="K934" s="72">
        <f t="shared" si="20"/>
        <v>0</v>
      </c>
    </row>
    <row r="935" spans="2:11" ht="23.25">
      <c r="B935" s="95">
        <v>9621</v>
      </c>
      <c r="C935" s="90" t="s">
        <v>1050</v>
      </c>
      <c r="D935" s="78">
        <v>0</v>
      </c>
      <c r="E935" s="78">
        <v>0</v>
      </c>
      <c r="F935" s="80">
        <v>0</v>
      </c>
      <c r="G935" s="79">
        <v>0</v>
      </c>
      <c r="H935" s="79">
        <v>0</v>
      </c>
      <c r="I935" s="80">
        <v>0</v>
      </c>
      <c r="J935" s="79">
        <v>0</v>
      </c>
      <c r="K935" s="91">
        <f t="shared" si="20"/>
        <v>0</v>
      </c>
    </row>
    <row r="936" spans="2:11">
      <c r="B936" s="94">
        <v>9900</v>
      </c>
      <c r="C936" s="88" t="s">
        <v>1051</v>
      </c>
      <c r="D936" s="71">
        <v>0</v>
      </c>
      <c r="E936" s="71">
        <v>0</v>
      </c>
      <c r="F936" s="71">
        <v>0</v>
      </c>
      <c r="G936" s="71">
        <v>0</v>
      </c>
      <c r="H936" s="71">
        <v>0</v>
      </c>
      <c r="I936" s="71">
        <v>0</v>
      </c>
      <c r="J936" s="71">
        <v>0</v>
      </c>
      <c r="K936" s="72">
        <f t="shared" si="20"/>
        <v>0</v>
      </c>
    </row>
    <row r="937" spans="2:11">
      <c r="B937" s="94">
        <v>9910</v>
      </c>
      <c r="C937" s="87" t="s">
        <v>1052</v>
      </c>
      <c r="D937" s="71">
        <v>0</v>
      </c>
      <c r="E937" s="71">
        <v>0</v>
      </c>
      <c r="F937" s="71">
        <v>0</v>
      </c>
      <c r="G937" s="71">
        <v>0</v>
      </c>
      <c r="H937" s="71">
        <v>0</v>
      </c>
      <c r="I937" s="71">
        <v>0</v>
      </c>
      <c r="J937" s="71">
        <v>0</v>
      </c>
      <c r="K937" s="72">
        <f t="shared" si="20"/>
        <v>0</v>
      </c>
    </row>
    <row r="938" spans="2:11">
      <c r="B938" s="95">
        <v>9911</v>
      </c>
      <c r="C938" s="90" t="s">
        <v>1053</v>
      </c>
      <c r="D938" s="78">
        <v>0</v>
      </c>
      <c r="E938" s="78">
        <v>0</v>
      </c>
      <c r="F938" s="80">
        <v>0</v>
      </c>
      <c r="G938" s="79">
        <v>0</v>
      </c>
      <c r="H938" s="79">
        <v>0</v>
      </c>
      <c r="I938" s="80">
        <v>0</v>
      </c>
      <c r="J938" s="79">
        <v>0</v>
      </c>
      <c r="K938" s="91">
        <f t="shared" si="20"/>
        <v>0</v>
      </c>
    </row>
    <row r="939" spans="2:11">
      <c r="B939" s="95">
        <v>9912</v>
      </c>
      <c r="C939" s="90" t="s">
        <v>1054</v>
      </c>
      <c r="D939" s="78">
        <v>0</v>
      </c>
      <c r="E939" s="78">
        <v>0</v>
      </c>
      <c r="F939" s="80">
        <v>0</v>
      </c>
      <c r="G939" s="79">
        <v>0</v>
      </c>
      <c r="H939" s="79">
        <v>0</v>
      </c>
      <c r="I939" s="80">
        <v>0</v>
      </c>
      <c r="J939" s="79">
        <v>0</v>
      </c>
      <c r="K939" s="91">
        <f t="shared" si="20"/>
        <v>0</v>
      </c>
    </row>
    <row r="940" spans="2:11" ht="15.75" thickBot="1">
      <c r="B940" s="73" t="s">
        <v>381</v>
      </c>
      <c r="C940" s="106"/>
      <c r="D940" s="85">
        <f t="shared" ref="D940:J940" si="21">D882+D900+D917+D922+D927+D931+D936</f>
        <v>0</v>
      </c>
      <c r="E940" s="85">
        <f t="shared" si="21"/>
        <v>0</v>
      </c>
      <c r="F940" s="85">
        <f t="shared" si="21"/>
        <v>0</v>
      </c>
      <c r="G940" s="85">
        <f t="shared" si="21"/>
        <v>0</v>
      </c>
      <c r="H940" s="85">
        <f t="shared" si="21"/>
        <v>0</v>
      </c>
      <c r="I940" s="85">
        <f t="shared" si="21"/>
        <v>0</v>
      </c>
      <c r="J940" s="85">
        <f t="shared" si="21"/>
        <v>0</v>
      </c>
      <c r="K940" s="72">
        <f t="shared" si="20"/>
        <v>0</v>
      </c>
    </row>
    <row r="941" spans="2:11" ht="15.75" thickBot="1">
      <c r="B941" s="107"/>
      <c r="C941" s="108" t="s">
        <v>1055</v>
      </c>
      <c r="D941" s="109">
        <f t="shared" ref="D941:K941" si="22">D116+D245+D430+D559+D678+D750+D845+D880+D940</f>
        <v>2802421.95</v>
      </c>
      <c r="E941" s="109">
        <f t="shared" si="22"/>
        <v>500661.05</v>
      </c>
      <c r="F941" s="109">
        <f t="shared" si="22"/>
        <v>3303083</v>
      </c>
      <c r="G941" s="109">
        <f t="shared" si="22"/>
        <v>0</v>
      </c>
      <c r="H941" s="109">
        <f t="shared" si="22"/>
        <v>0</v>
      </c>
      <c r="I941" s="109">
        <f t="shared" si="22"/>
        <v>2651142.7199999997</v>
      </c>
      <c r="J941" s="110">
        <f t="shared" si="22"/>
        <v>2651142.7199999997</v>
      </c>
      <c r="K941" s="111">
        <f t="shared" si="22"/>
        <v>651940.28000000014</v>
      </c>
    </row>
    <row r="942" spans="2:11">
      <c r="B942" s="112"/>
      <c r="C942" s="113"/>
      <c r="D942" s="114"/>
      <c r="E942" s="114"/>
      <c r="F942" s="114"/>
      <c r="G942" s="114"/>
      <c r="H942" s="114"/>
      <c r="I942" s="114"/>
      <c r="J942" s="114"/>
      <c r="K942" s="114"/>
    </row>
    <row r="943" spans="2:11">
      <c r="B943" s="520" t="s">
        <v>254</v>
      </c>
      <c r="C943" s="520"/>
      <c r="D943" s="520"/>
      <c r="E943" s="520"/>
      <c r="F943" s="520"/>
      <c r="G943" s="520"/>
      <c r="H943" s="520"/>
      <c r="I943" s="520"/>
      <c r="J943" s="520"/>
      <c r="K943" s="520"/>
    </row>
    <row r="944" spans="2:11">
      <c r="B944" s="112"/>
      <c r="C944" s="113"/>
      <c r="D944" s="114"/>
      <c r="E944" s="114"/>
      <c r="F944" s="114"/>
      <c r="G944" s="114"/>
      <c r="H944" s="114"/>
      <c r="I944" s="114"/>
      <c r="J944" s="114"/>
      <c r="K944" s="114"/>
    </row>
    <row r="945" spans="2:11">
      <c r="B945" s="112"/>
      <c r="C945" s="113"/>
      <c r="D945" s="114"/>
      <c r="E945" s="114"/>
      <c r="F945" s="114"/>
      <c r="G945" s="114"/>
      <c r="H945" s="114"/>
      <c r="I945" s="114"/>
      <c r="J945" s="114"/>
      <c r="K945" s="114"/>
    </row>
    <row r="946" spans="2:11">
      <c r="B946" s="112"/>
      <c r="C946" s="113"/>
      <c r="D946" s="114"/>
      <c r="E946" s="114"/>
      <c r="F946" s="114"/>
      <c r="G946" s="114"/>
      <c r="H946" s="114"/>
      <c r="I946" s="114"/>
      <c r="J946" s="114"/>
      <c r="K946" s="114"/>
    </row>
    <row r="947" spans="2:11">
      <c r="B947" s="112"/>
      <c r="C947" s="113"/>
      <c r="D947" s="114"/>
      <c r="E947" s="114"/>
      <c r="F947" s="114"/>
      <c r="G947" s="114"/>
      <c r="H947" s="114"/>
      <c r="I947" s="114"/>
      <c r="J947" s="114"/>
      <c r="K947" s="114"/>
    </row>
    <row r="948" spans="2:11">
      <c r="B948" s="112"/>
      <c r="C948" s="113"/>
      <c r="D948" s="114"/>
      <c r="E948" s="114"/>
      <c r="F948" s="114"/>
      <c r="G948" s="114"/>
      <c r="H948" s="114"/>
      <c r="I948" s="114"/>
      <c r="J948" s="114"/>
      <c r="K948" s="114"/>
    </row>
    <row r="949" spans="2:11">
      <c r="B949" s="112"/>
      <c r="C949" s="113"/>
      <c r="D949" s="114"/>
      <c r="E949" s="114"/>
      <c r="F949" s="114"/>
      <c r="G949" s="114"/>
      <c r="H949" s="114"/>
      <c r="I949" s="114"/>
      <c r="J949" s="114"/>
      <c r="K949" s="114"/>
    </row>
    <row r="950" spans="2:11">
      <c r="B950" s="112"/>
      <c r="C950" s="113"/>
      <c r="D950" s="114"/>
      <c r="E950" s="114"/>
      <c r="F950" s="114"/>
      <c r="G950" s="114"/>
      <c r="H950" s="114"/>
      <c r="I950" s="114"/>
      <c r="J950" s="114"/>
      <c r="K950" s="114"/>
    </row>
    <row r="951" spans="2:11">
      <c r="B951" s="112"/>
      <c r="C951" s="113"/>
      <c r="D951" s="114"/>
      <c r="E951" s="114"/>
      <c r="F951" s="114"/>
      <c r="G951" s="114"/>
      <c r="H951" s="114"/>
      <c r="I951" s="114"/>
      <c r="J951" s="114"/>
      <c r="K951" s="114"/>
    </row>
    <row r="952" spans="2:11">
      <c r="B952" s="112"/>
      <c r="C952" s="113"/>
      <c r="D952" s="114"/>
      <c r="E952" s="114"/>
      <c r="F952" s="114"/>
      <c r="G952" s="114"/>
      <c r="H952" s="114"/>
      <c r="I952" s="114"/>
      <c r="J952" s="114"/>
      <c r="K952" s="114"/>
    </row>
    <row r="953" spans="2:11">
      <c r="B953" s="112"/>
      <c r="C953" s="113"/>
      <c r="D953" s="114"/>
      <c r="E953" s="114"/>
      <c r="F953" s="114"/>
      <c r="G953" s="114"/>
      <c r="H953" s="114"/>
      <c r="I953" s="114"/>
      <c r="J953" s="114"/>
      <c r="K953" s="114"/>
    </row>
    <row r="954" spans="2:11">
      <c r="B954" s="112"/>
      <c r="C954" s="113"/>
      <c r="D954" s="114"/>
      <c r="E954" s="114"/>
      <c r="F954" s="114"/>
      <c r="G954" s="114"/>
      <c r="H954" s="114"/>
      <c r="I954" s="114"/>
      <c r="J954" s="114"/>
      <c r="K954" s="114"/>
    </row>
    <row r="955" spans="2:11">
      <c r="B955" s="112"/>
      <c r="C955" s="113"/>
      <c r="D955" s="114"/>
      <c r="E955" s="114"/>
      <c r="F955" s="114"/>
      <c r="G955" s="114"/>
      <c r="H955" s="114"/>
      <c r="I955" s="114"/>
      <c r="J955" s="114"/>
      <c r="K955" s="114"/>
    </row>
    <row r="956" spans="2:11">
      <c r="B956" s="112"/>
      <c r="C956" s="113"/>
      <c r="D956" s="114"/>
      <c r="E956" s="114"/>
      <c r="F956" s="114"/>
      <c r="G956" s="114"/>
      <c r="H956" s="114"/>
      <c r="I956" s="114"/>
      <c r="J956" s="114"/>
      <c r="K956" s="114"/>
    </row>
    <row r="957" spans="2:11">
      <c r="B957" s="112"/>
      <c r="C957" s="113"/>
      <c r="D957" s="114"/>
      <c r="E957" s="114"/>
      <c r="F957" s="114"/>
      <c r="G957" s="114"/>
      <c r="H957" s="114"/>
      <c r="I957" s="114"/>
      <c r="J957" s="114"/>
      <c r="K957" s="114"/>
    </row>
  </sheetData>
  <mergeCells count="15">
    <mergeCell ref="B943:K943"/>
    <mergeCell ref="B2:K2"/>
    <mergeCell ref="B3:K3"/>
    <mergeCell ref="B4:K4"/>
    <mergeCell ref="B9:B11"/>
    <mergeCell ref="C9:C11"/>
    <mergeCell ref="D9:J9"/>
    <mergeCell ref="K9:K11"/>
    <mergeCell ref="D10:D11"/>
    <mergeCell ref="E10:E11"/>
    <mergeCell ref="F10:F11"/>
    <mergeCell ref="G10:G11"/>
    <mergeCell ref="H10:H11"/>
    <mergeCell ref="I10:I11"/>
    <mergeCell ref="J10:J11"/>
  </mergeCells>
  <pageMargins left="0.7" right="0.7" top="0.75" bottom="0.75" header="0.3" footer="0.3"/>
  <pageSetup scale="59" orientation="landscape" horizontalDpi="0" verticalDpi="0" r:id="rId1"/>
  <rowBreaks count="2" manualBreakCount="2">
    <brk id="898" max="10" man="1"/>
    <brk id="933"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8"/>
  <sheetViews>
    <sheetView view="pageBreakPreview" zoomScale="60" zoomScaleNormal="100" workbookViewId="0">
      <selection activeCell="F32" sqref="F32"/>
    </sheetView>
  </sheetViews>
  <sheetFormatPr baseColWidth="10" defaultRowHeight="15"/>
  <cols>
    <col min="1" max="1" width="1.7109375" customWidth="1"/>
    <col min="2" max="2" width="34.42578125" customWidth="1"/>
    <col min="3" max="3" width="17.42578125" customWidth="1"/>
    <col min="4" max="4" width="15.28515625" customWidth="1"/>
    <col min="5" max="5" width="15.7109375" customWidth="1"/>
    <col min="8" max="8" width="14.85546875" customWidth="1"/>
    <col min="9" max="9" width="16.5703125" customWidth="1"/>
    <col min="10" max="10" width="17.5703125" customWidth="1"/>
  </cols>
  <sheetData>
    <row r="1" spans="2:10" ht="15.75" thickBot="1"/>
    <row r="2" spans="2:10" ht="36.75" customHeight="1" thickTop="1">
      <c r="B2" s="549" t="s">
        <v>1056</v>
      </c>
      <c r="C2" s="550"/>
      <c r="D2" s="550"/>
      <c r="E2" s="550"/>
      <c r="F2" s="550"/>
      <c r="G2" s="550"/>
      <c r="H2" s="550"/>
      <c r="I2" s="550"/>
      <c r="J2" s="551"/>
    </row>
    <row r="3" spans="2:10" ht="27.75" customHeight="1">
      <c r="B3" s="552"/>
      <c r="C3" s="553"/>
      <c r="D3" s="553"/>
      <c r="E3" s="553"/>
      <c r="F3" s="553"/>
      <c r="G3" s="553"/>
      <c r="H3" s="553"/>
      <c r="I3" s="553"/>
      <c r="J3" s="554"/>
    </row>
    <row r="4" spans="2:10">
      <c r="B4" s="555" t="s">
        <v>2</v>
      </c>
      <c r="C4" s="556"/>
      <c r="D4" s="115"/>
      <c r="E4" s="115"/>
      <c r="F4" s="115"/>
      <c r="G4" s="557" t="s">
        <v>1057</v>
      </c>
      <c r="H4" s="557"/>
      <c r="I4" s="557"/>
      <c r="J4" s="558"/>
    </row>
    <row r="5" spans="2:10" ht="15.75" thickBot="1">
      <c r="B5" s="116"/>
      <c r="C5" s="117"/>
      <c r="D5" s="117"/>
      <c r="E5" s="117"/>
      <c r="F5" s="117"/>
      <c r="G5" s="117"/>
      <c r="H5" s="117"/>
      <c r="I5" s="117"/>
      <c r="J5" s="118"/>
    </row>
    <row r="6" spans="2:10" ht="15.75" thickTop="1">
      <c r="B6" s="559" t="s">
        <v>1058</v>
      </c>
      <c r="C6" s="562" t="s">
        <v>1059</v>
      </c>
      <c r="D6" s="563"/>
      <c r="E6" s="563"/>
      <c r="F6" s="563"/>
      <c r="G6" s="563"/>
      <c r="H6" s="563"/>
      <c r="I6" s="563"/>
      <c r="J6" s="564"/>
    </row>
    <row r="7" spans="2:10">
      <c r="B7" s="560"/>
      <c r="C7" s="565" t="s">
        <v>1060</v>
      </c>
      <c r="D7" s="565" t="s">
        <v>1061</v>
      </c>
      <c r="E7" s="565" t="s">
        <v>1062</v>
      </c>
      <c r="F7" s="565" t="s">
        <v>1063</v>
      </c>
      <c r="G7" s="565" t="s">
        <v>1064</v>
      </c>
      <c r="H7" s="544" t="s">
        <v>1065</v>
      </c>
      <c r="I7" s="544" t="s">
        <v>1066</v>
      </c>
      <c r="J7" s="546" t="s">
        <v>1067</v>
      </c>
    </row>
    <row r="8" spans="2:10" ht="15.75" thickBot="1">
      <c r="B8" s="561"/>
      <c r="C8" s="566"/>
      <c r="D8" s="566"/>
      <c r="E8" s="566"/>
      <c r="F8" s="566"/>
      <c r="G8" s="566"/>
      <c r="H8" s="545"/>
      <c r="I8" s="545"/>
      <c r="J8" s="547"/>
    </row>
    <row r="9" spans="2:10" ht="15.75" thickTop="1">
      <c r="B9" s="119" t="s">
        <v>1068</v>
      </c>
      <c r="C9" s="120">
        <v>5713917</v>
      </c>
      <c r="D9" s="120">
        <v>210036.44</v>
      </c>
      <c r="E9" s="120">
        <v>5923953.4400000004</v>
      </c>
      <c r="F9" s="120">
        <v>0</v>
      </c>
      <c r="G9" s="120">
        <v>0</v>
      </c>
      <c r="H9" s="120">
        <v>5829399.0800000001</v>
      </c>
      <c r="I9" s="120">
        <v>5829399.0800000001</v>
      </c>
      <c r="J9" s="121">
        <f>E9-H9</f>
        <v>94554.360000000335</v>
      </c>
    </row>
    <row r="10" spans="2:10">
      <c r="B10" s="122" t="s">
        <v>1069</v>
      </c>
      <c r="C10" s="123">
        <v>776100</v>
      </c>
      <c r="D10" s="123">
        <v>-210036.44</v>
      </c>
      <c r="E10" s="123">
        <v>566063.56000000006</v>
      </c>
      <c r="F10" s="123">
        <v>0</v>
      </c>
      <c r="G10" s="123">
        <v>0</v>
      </c>
      <c r="H10" s="123">
        <v>8168.49</v>
      </c>
      <c r="I10" s="123">
        <v>8168.49</v>
      </c>
      <c r="J10" s="124">
        <f>E10-H10</f>
        <v>557895.07000000007</v>
      </c>
    </row>
    <row r="11" spans="2:10" ht="30">
      <c r="B11" s="125" t="s">
        <v>1070</v>
      </c>
      <c r="C11" s="123">
        <v>0</v>
      </c>
      <c r="D11" s="123">
        <v>0</v>
      </c>
      <c r="E11" s="123">
        <v>0</v>
      </c>
      <c r="F11" s="123">
        <v>0</v>
      </c>
      <c r="G11" s="123">
        <v>0</v>
      </c>
      <c r="H11" s="123">
        <v>0</v>
      </c>
      <c r="I11" s="123">
        <v>0</v>
      </c>
      <c r="J11" s="124">
        <f t="shared" ref="J11:J13" si="0">E11-H11</f>
        <v>0</v>
      </c>
    </row>
    <row r="12" spans="2:10">
      <c r="B12" s="122" t="s">
        <v>1071</v>
      </c>
      <c r="C12" s="123">
        <v>0</v>
      </c>
      <c r="D12" s="123">
        <v>0</v>
      </c>
      <c r="E12" s="123">
        <v>0</v>
      </c>
      <c r="F12" s="123">
        <v>0</v>
      </c>
      <c r="G12" s="123">
        <v>0</v>
      </c>
      <c r="H12" s="123">
        <v>0</v>
      </c>
      <c r="I12" s="123">
        <v>0</v>
      </c>
      <c r="J12" s="124">
        <f t="shared" si="0"/>
        <v>0</v>
      </c>
    </row>
    <row r="13" spans="2:10">
      <c r="B13" s="122" t="s">
        <v>1072</v>
      </c>
      <c r="C13" s="123">
        <v>0</v>
      </c>
      <c r="D13" s="123">
        <v>0</v>
      </c>
      <c r="E13" s="123">
        <v>0</v>
      </c>
      <c r="F13" s="123">
        <v>0</v>
      </c>
      <c r="G13" s="123">
        <v>0</v>
      </c>
      <c r="H13" s="123">
        <v>0</v>
      </c>
      <c r="I13" s="123">
        <v>0</v>
      </c>
      <c r="J13" s="124">
        <f t="shared" si="0"/>
        <v>0</v>
      </c>
    </row>
    <row r="14" spans="2:10" ht="15.75" thickBot="1">
      <c r="B14" s="126"/>
      <c r="C14" s="127"/>
      <c r="D14" s="127"/>
      <c r="E14" s="127"/>
      <c r="F14" s="127"/>
      <c r="G14" s="127"/>
      <c r="H14" s="127"/>
      <c r="I14" s="127"/>
      <c r="J14" s="128"/>
    </row>
    <row r="15" spans="2:10" ht="16.5" thickTop="1" thickBot="1">
      <c r="B15" s="129" t="s">
        <v>1073</v>
      </c>
      <c r="C15" s="130">
        <f t="shared" ref="C15:I15" si="1">C9+C10+C11+C12+C13+C14</f>
        <v>6490017</v>
      </c>
      <c r="D15" s="130">
        <f t="shared" si="1"/>
        <v>0</v>
      </c>
      <c r="E15" s="130">
        <f t="shared" si="1"/>
        <v>6490017</v>
      </c>
      <c r="F15" s="130">
        <f t="shared" si="1"/>
        <v>0</v>
      </c>
      <c r="G15" s="130">
        <f t="shared" si="1"/>
        <v>0</v>
      </c>
      <c r="H15" s="130">
        <f t="shared" si="1"/>
        <v>5837567.5700000003</v>
      </c>
      <c r="I15" s="130">
        <f t="shared" si="1"/>
        <v>5837567.5700000003</v>
      </c>
      <c r="J15" s="131">
        <f>J9+J10+J11+J12+J13+J14</f>
        <v>652449.4300000004</v>
      </c>
    </row>
    <row r="16" spans="2:10" ht="15.75" thickTop="1"/>
    <row r="17" spans="2:11">
      <c r="B17" s="548" t="s">
        <v>254</v>
      </c>
      <c r="C17" s="548"/>
      <c r="D17" s="548"/>
      <c r="E17" s="548"/>
      <c r="F17" s="548"/>
      <c r="G17" s="548"/>
      <c r="H17" s="548"/>
      <c r="I17" s="548"/>
      <c r="J17" s="548"/>
      <c r="K17" s="548"/>
    </row>
    <row r="18" spans="2:11">
      <c r="B18" s="548"/>
      <c r="C18" s="548"/>
      <c r="D18" s="548"/>
      <c r="E18" s="548"/>
      <c r="F18" s="548"/>
      <c r="G18" s="548"/>
      <c r="H18" s="548"/>
      <c r="I18" s="548"/>
      <c r="J18" s="548"/>
      <c r="K18" s="548"/>
    </row>
  </sheetData>
  <mergeCells count="14">
    <mergeCell ref="H7:H8"/>
    <mergeCell ref="I7:I8"/>
    <mergeCell ref="J7:J8"/>
    <mergeCell ref="B17:K18"/>
    <mergeCell ref="B2:J3"/>
    <mergeCell ref="B4:C4"/>
    <mergeCell ref="G4:J4"/>
    <mergeCell ref="B6:B8"/>
    <mergeCell ref="C6:J6"/>
    <mergeCell ref="C7:C8"/>
    <mergeCell ref="D7:D8"/>
    <mergeCell ref="E7:E8"/>
    <mergeCell ref="F7:F8"/>
    <mergeCell ref="G7:G8"/>
  </mergeCells>
  <pageMargins left="0.7" right="0.7" top="0.75" bottom="0.75" header="0.3" footer="0.3"/>
  <pageSetup scale="59" orientation="landscape"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9"/>
  <sheetViews>
    <sheetView view="pageBreakPreview" topLeftCell="A14" zoomScale="80" zoomScaleNormal="100" zoomScaleSheetLayoutView="80" workbookViewId="0">
      <selection activeCell="H35" sqref="H35"/>
    </sheetView>
  </sheetViews>
  <sheetFormatPr baseColWidth="10" defaultRowHeight="15"/>
  <cols>
    <col min="1" max="1" width="2.5703125" customWidth="1"/>
    <col min="3" max="3" width="14.140625" customWidth="1"/>
    <col min="4" max="4" width="14.5703125" customWidth="1"/>
    <col min="5" max="5" width="15.7109375" customWidth="1"/>
    <col min="6" max="6" width="15.28515625" customWidth="1"/>
    <col min="9" max="9" width="14.28515625" customWidth="1"/>
    <col min="10" max="10" width="14.7109375" customWidth="1"/>
    <col min="11" max="11" width="17.5703125" customWidth="1"/>
  </cols>
  <sheetData>
    <row r="1" spans="2:11" ht="15.75" thickBot="1"/>
    <row r="2" spans="2:11" ht="51.75" customHeight="1" thickTop="1">
      <c r="B2" s="549" t="s">
        <v>1074</v>
      </c>
      <c r="C2" s="550"/>
      <c r="D2" s="550"/>
      <c r="E2" s="550"/>
      <c r="F2" s="550"/>
      <c r="G2" s="550"/>
      <c r="H2" s="550"/>
      <c r="I2" s="550"/>
      <c r="J2" s="550"/>
      <c r="K2" s="551"/>
    </row>
    <row r="3" spans="2:11">
      <c r="B3" s="552"/>
      <c r="C3" s="553"/>
      <c r="D3" s="553"/>
      <c r="E3" s="553"/>
      <c r="F3" s="553"/>
      <c r="G3" s="553"/>
      <c r="H3" s="553"/>
      <c r="I3" s="553"/>
      <c r="J3" s="553"/>
      <c r="K3" s="554"/>
    </row>
    <row r="4" spans="2:11">
      <c r="B4" s="132"/>
      <c r="C4" s="133" t="s">
        <v>2</v>
      </c>
      <c r="D4" s="115"/>
      <c r="E4" s="115"/>
      <c r="F4" s="115"/>
      <c r="G4" s="115"/>
      <c r="H4" s="557" t="s">
        <v>1075</v>
      </c>
      <c r="I4" s="557"/>
      <c r="J4" s="557"/>
      <c r="K4" s="558"/>
    </row>
    <row r="5" spans="2:11" ht="15.75" thickBot="1">
      <c r="B5" s="116"/>
      <c r="C5" s="117"/>
      <c r="D5" s="117"/>
      <c r="E5" s="117"/>
      <c r="F5" s="117"/>
      <c r="G5" s="117"/>
      <c r="H5" s="117"/>
      <c r="I5" s="117"/>
      <c r="J5" s="117"/>
      <c r="K5" s="118"/>
    </row>
    <row r="6" spans="2:11" ht="15.75" thickTop="1">
      <c r="B6" s="570" t="s">
        <v>1076</v>
      </c>
      <c r="C6" s="571"/>
      <c r="D6" s="576" t="s">
        <v>1059</v>
      </c>
      <c r="E6" s="577"/>
      <c r="F6" s="577"/>
      <c r="G6" s="577"/>
      <c r="H6" s="577"/>
      <c r="I6" s="577"/>
      <c r="J6" s="577"/>
      <c r="K6" s="578"/>
    </row>
    <row r="7" spans="2:11">
      <c r="B7" s="572"/>
      <c r="C7" s="573"/>
      <c r="D7" s="565" t="s">
        <v>1077</v>
      </c>
      <c r="E7" s="565" t="s">
        <v>1078</v>
      </c>
      <c r="F7" s="565" t="s">
        <v>1079</v>
      </c>
      <c r="G7" s="565" t="s">
        <v>1080</v>
      </c>
      <c r="H7" s="565" t="s">
        <v>1081</v>
      </c>
      <c r="I7" s="544" t="s">
        <v>1065</v>
      </c>
      <c r="J7" s="544" t="s">
        <v>1082</v>
      </c>
      <c r="K7" s="546" t="s">
        <v>1083</v>
      </c>
    </row>
    <row r="8" spans="2:11" ht="15.75" thickBot="1">
      <c r="B8" s="574"/>
      <c r="C8" s="575"/>
      <c r="D8" s="566"/>
      <c r="E8" s="566"/>
      <c r="F8" s="566"/>
      <c r="G8" s="566"/>
      <c r="H8" s="566"/>
      <c r="I8" s="545"/>
      <c r="J8" s="545"/>
      <c r="K8" s="547"/>
    </row>
    <row r="9" spans="2:11" ht="15.75" thickTop="1">
      <c r="B9" s="134" t="s">
        <v>1084</v>
      </c>
      <c r="C9" s="135" t="s">
        <v>1085</v>
      </c>
      <c r="D9" s="136">
        <v>2667457.2999999998</v>
      </c>
      <c r="E9" s="136">
        <v>-312494.7</v>
      </c>
      <c r="F9" s="136">
        <v>2354962.6</v>
      </c>
      <c r="G9" s="136">
        <v>0</v>
      </c>
      <c r="H9" s="136">
        <v>0</v>
      </c>
      <c r="I9" s="136">
        <v>1708962.08</v>
      </c>
      <c r="J9" s="136">
        <v>1708962.08</v>
      </c>
      <c r="K9" s="137">
        <f>F9-I9</f>
        <v>646000.52</v>
      </c>
    </row>
    <row r="10" spans="2:11" ht="22.5">
      <c r="B10" s="138" t="s">
        <v>1086</v>
      </c>
      <c r="C10" s="139" t="s">
        <v>1087</v>
      </c>
      <c r="D10" s="140">
        <v>3308119.7</v>
      </c>
      <c r="E10" s="140">
        <v>320810.01</v>
      </c>
      <c r="F10" s="140">
        <v>3628929.71</v>
      </c>
      <c r="G10" s="140">
        <v>0</v>
      </c>
      <c r="H10" s="140">
        <v>0</v>
      </c>
      <c r="I10" s="140">
        <v>3622480.8</v>
      </c>
      <c r="J10" s="140">
        <v>3622480.8</v>
      </c>
      <c r="K10" s="141">
        <f t="shared" ref="K10:K25" si="0">F10-I10</f>
        <v>6448.910000000149</v>
      </c>
    </row>
    <row r="11" spans="2:11">
      <c r="B11" s="138" t="s">
        <v>1088</v>
      </c>
      <c r="C11" s="139" t="s">
        <v>1089</v>
      </c>
      <c r="D11" s="140">
        <v>514440</v>
      </c>
      <c r="E11" s="140">
        <v>-8315.31</v>
      </c>
      <c r="F11" s="140">
        <v>506124.69</v>
      </c>
      <c r="G11" s="140">
        <v>0</v>
      </c>
      <c r="H11" s="140">
        <v>0</v>
      </c>
      <c r="I11" s="140">
        <v>506124.69</v>
      </c>
      <c r="J11" s="140">
        <v>506124.69</v>
      </c>
      <c r="K11" s="141">
        <f t="shared" si="0"/>
        <v>0</v>
      </c>
    </row>
    <row r="12" spans="2:11" ht="22.5">
      <c r="B12" s="138" t="s">
        <v>1090</v>
      </c>
      <c r="C12" s="139" t="s">
        <v>1091</v>
      </c>
      <c r="D12" s="140">
        <v>0</v>
      </c>
      <c r="E12" s="140">
        <v>0</v>
      </c>
      <c r="F12" s="140">
        <v>0</v>
      </c>
      <c r="G12" s="140">
        <v>0</v>
      </c>
      <c r="H12" s="140">
        <v>0</v>
      </c>
      <c r="I12" s="140">
        <v>0</v>
      </c>
      <c r="J12" s="140">
        <v>0</v>
      </c>
      <c r="K12" s="141">
        <f t="shared" si="0"/>
        <v>0</v>
      </c>
    </row>
    <row r="13" spans="2:11" ht="22.5">
      <c r="B13" s="138" t="s">
        <v>1092</v>
      </c>
      <c r="C13" s="139" t="s">
        <v>1093</v>
      </c>
      <c r="D13" s="140">
        <v>0</v>
      </c>
      <c r="E13" s="140">
        <v>0</v>
      </c>
      <c r="F13" s="140">
        <v>0</v>
      </c>
      <c r="G13" s="140">
        <v>0</v>
      </c>
      <c r="H13" s="140">
        <v>0</v>
      </c>
      <c r="I13" s="140">
        <v>0</v>
      </c>
      <c r="J13" s="140">
        <v>0</v>
      </c>
      <c r="K13" s="141">
        <f t="shared" si="0"/>
        <v>0</v>
      </c>
    </row>
    <row r="14" spans="2:11" ht="22.5">
      <c r="B14" s="138" t="s">
        <v>1094</v>
      </c>
      <c r="C14" s="139" t="s">
        <v>1095</v>
      </c>
      <c r="D14" s="140">
        <v>0</v>
      </c>
      <c r="E14" s="140">
        <v>0</v>
      </c>
      <c r="F14" s="140">
        <v>0</v>
      </c>
      <c r="G14" s="140">
        <v>0</v>
      </c>
      <c r="H14" s="140">
        <v>0</v>
      </c>
      <c r="I14" s="140">
        <v>0</v>
      </c>
      <c r="J14" s="140">
        <v>0</v>
      </c>
      <c r="K14" s="141">
        <f t="shared" si="0"/>
        <v>0</v>
      </c>
    </row>
    <row r="15" spans="2:11" ht="22.5">
      <c r="B15" s="138" t="s">
        <v>1096</v>
      </c>
      <c r="C15" s="139" t="s">
        <v>1097</v>
      </c>
      <c r="D15" s="140">
        <v>0</v>
      </c>
      <c r="E15" s="140">
        <v>0</v>
      </c>
      <c r="F15" s="140">
        <v>0</v>
      </c>
      <c r="G15" s="140">
        <v>0</v>
      </c>
      <c r="H15" s="140">
        <v>0</v>
      </c>
      <c r="I15" s="140">
        <v>0</v>
      </c>
      <c r="J15" s="140">
        <v>0</v>
      </c>
      <c r="K15" s="141">
        <f t="shared" si="0"/>
        <v>0</v>
      </c>
    </row>
    <row r="16" spans="2:11">
      <c r="B16" s="138"/>
      <c r="C16" s="139"/>
      <c r="D16" s="140"/>
      <c r="E16" s="140"/>
      <c r="F16" s="140"/>
      <c r="G16" s="140"/>
      <c r="H16" s="140"/>
      <c r="I16" s="140"/>
      <c r="J16" s="140"/>
      <c r="K16" s="141">
        <f t="shared" si="0"/>
        <v>0</v>
      </c>
    </row>
    <row r="17" spans="2:11">
      <c r="B17" s="138"/>
      <c r="C17" s="139"/>
      <c r="D17" s="140"/>
      <c r="E17" s="140"/>
      <c r="F17" s="140"/>
      <c r="G17" s="140"/>
      <c r="H17" s="140"/>
      <c r="I17" s="140"/>
      <c r="J17" s="140"/>
      <c r="K17" s="141">
        <f t="shared" si="0"/>
        <v>0</v>
      </c>
    </row>
    <row r="18" spans="2:11">
      <c r="B18" s="138"/>
      <c r="C18" s="139"/>
      <c r="D18" s="140"/>
      <c r="E18" s="140"/>
      <c r="F18" s="140"/>
      <c r="G18" s="140"/>
      <c r="H18" s="140"/>
      <c r="I18" s="140"/>
      <c r="J18" s="140"/>
      <c r="K18" s="141">
        <f t="shared" si="0"/>
        <v>0</v>
      </c>
    </row>
    <row r="19" spans="2:11">
      <c r="B19" s="138"/>
      <c r="C19" s="139"/>
      <c r="D19" s="140"/>
      <c r="E19" s="140"/>
      <c r="F19" s="140"/>
      <c r="G19" s="140"/>
      <c r="H19" s="140"/>
      <c r="I19" s="140"/>
      <c r="J19" s="140"/>
      <c r="K19" s="141">
        <f t="shared" si="0"/>
        <v>0</v>
      </c>
    </row>
    <row r="20" spans="2:11">
      <c r="B20" s="138"/>
      <c r="C20" s="139"/>
      <c r="D20" s="140"/>
      <c r="E20" s="140"/>
      <c r="F20" s="140"/>
      <c r="G20" s="140"/>
      <c r="H20" s="140"/>
      <c r="I20" s="140"/>
      <c r="J20" s="140"/>
      <c r="K20" s="141">
        <f t="shared" si="0"/>
        <v>0</v>
      </c>
    </row>
    <row r="21" spans="2:11">
      <c r="B21" s="138"/>
      <c r="C21" s="142"/>
      <c r="D21" s="140"/>
      <c r="E21" s="140"/>
      <c r="F21" s="140"/>
      <c r="G21" s="140"/>
      <c r="H21" s="140"/>
      <c r="I21" s="140"/>
      <c r="J21" s="140"/>
      <c r="K21" s="141">
        <f t="shared" si="0"/>
        <v>0</v>
      </c>
    </row>
    <row r="22" spans="2:11">
      <c r="B22" s="138"/>
      <c r="C22" s="142"/>
      <c r="D22" s="140"/>
      <c r="E22" s="140"/>
      <c r="F22" s="140"/>
      <c r="G22" s="140"/>
      <c r="H22" s="140"/>
      <c r="I22" s="140"/>
      <c r="J22" s="140"/>
      <c r="K22" s="141">
        <f t="shared" si="0"/>
        <v>0</v>
      </c>
    </row>
    <row r="23" spans="2:11">
      <c r="B23" s="138"/>
      <c r="C23" s="139"/>
      <c r="D23" s="140"/>
      <c r="E23" s="140"/>
      <c r="F23" s="140"/>
      <c r="G23" s="140"/>
      <c r="H23" s="140"/>
      <c r="I23" s="140"/>
      <c r="J23" s="140"/>
      <c r="K23" s="141">
        <f t="shared" si="0"/>
        <v>0</v>
      </c>
    </row>
    <row r="24" spans="2:11">
      <c r="B24" s="138"/>
      <c r="C24" s="139"/>
      <c r="D24" s="140"/>
      <c r="E24" s="140"/>
      <c r="F24" s="140"/>
      <c r="G24" s="140"/>
      <c r="H24" s="140"/>
      <c r="I24" s="140"/>
      <c r="J24" s="140"/>
      <c r="K24" s="141">
        <f t="shared" si="0"/>
        <v>0</v>
      </c>
    </row>
    <row r="25" spans="2:11">
      <c r="B25" s="143"/>
      <c r="C25" s="144"/>
      <c r="D25" s="145"/>
      <c r="E25" s="145"/>
      <c r="F25" s="145"/>
      <c r="G25" s="145"/>
      <c r="H25" s="145"/>
      <c r="I25" s="145"/>
      <c r="J25" s="145"/>
      <c r="K25" s="146">
        <f t="shared" si="0"/>
        <v>0</v>
      </c>
    </row>
    <row r="26" spans="2:11" ht="15.75" thickBot="1">
      <c r="B26" s="567" t="s">
        <v>1098</v>
      </c>
      <c r="C26" s="568"/>
      <c r="D26" s="147">
        <f>SUM(D9:D25)</f>
        <v>6490017</v>
      </c>
      <c r="E26" s="147">
        <f t="shared" ref="E26:K26" si="1">SUM(E9:E25)</f>
        <v>-1.8189894035458565E-12</v>
      </c>
      <c r="F26" s="147">
        <f t="shared" si="1"/>
        <v>6490017.0000000009</v>
      </c>
      <c r="G26" s="147">
        <f t="shared" si="1"/>
        <v>0</v>
      </c>
      <c r="H26" s="147">
        <f t="shared" si="1"/>
        <v>0</v>
      </c>
      <c r="I26" s="147">
        <f t="shared" si="1"/>
        <v>5837567.5700000003</v>
      </c>
      <c r="J26" s="147">
        <f t="shared" si="1"/>
        <v>5837567.5700000003</v>
      </c>
      <c r="K26" s="148">
        <f t="shared" si="1"/>
        <v>652449.43000000017</v>
      </c>
    </row>
    <row r="27" spans="2:11" ht="15.75" thickTop="1">
      <c r="B27" s="149"/>
      <c r="C27" s="149"/>
      <c r="D27" s="149"/>
      <c r="E27" s="149"/>
      <c r="F27" s="149"/>
      <c r="G27" s="149"/>
      <c r="H27" s="149"/>
      <c r="I27" s="149"/>
      <c r="J27" s="149"/>
      <c r="K27" s="149"/>
    </row>
    <row r="28" spans="2:11">
      <c r="B28" s="569" t="s">
        <v>254</v>
      </c>
      <c r="C28" s="569"/>
      <c r="D28" s="569"/>
      <c r="E28" s="569"/>
      <c r="F28" s="569"/>
      <c r="G28" s="569"/>
      <c r="H28" s="569"/>
      <c r="I28" s="569"/>
      <c r="J28" s="569"/>
      <c r="K28" s="569"/>
    </row>
    <row r="29" spans="2:11">
      <c r="B29" s="569"/>
      <c r="C29" s="569"/>
      <c r="D29" s="569"/>
      <c r="E29" s="569"/>
      <c r="F29" s="569"/>
      <c r="G29" s="569"/>
      <c r="H29" s="569"/>
      <c r="I29" s="569"/>
      <c r="J29" s="569"/>
      <c r="K29" s="569"/>
    </row>
  </sheetData>
  <mergeCells count="14">
    <mergeCell ref="J7:J8"/>
    <mergeCell ref="K7:K8"/>
    <mergeCell ref="B26:C26"/>
    <mergeCell ref="B28:K29"/>
    <mergeCell ref="B2:K3"/>
    <mergeCell ref="H4:K4"/>
    <mergeCell ref="B6:C8"/>
    <mergeCell ref="D6:K6"/>
    <mergeCell ref="D7:D8"/>
    <mergeCell ref="E7:E8"/>
    <mergeCell ref="F7:F8"/>
    <mergeCell ref="G7:G8"/>
    <mergeCell ref="H7:H8"/>
    <mergeCell ref="I7:I8"/>
  </mergeCells>
  <pageMargins left="0.7" right="0.7" top="0.75" bottom="0.75" header="0.3" footer="0.3"/>
  <pageSetup scale="68" orientation="landscape"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48"/>
  <sheetViews>
    <sheetView view="pageBreakPreview" topLeftCell="A42" zoomScale="60" zoomScaleNormal="100" workbookViewId="0">
      <selection activeCell="J73" sqref="J73"/>
    </sheetView>
  </sheetViews>
  <sheetFormatPr baseColWidth="10" defaultRowHeight="15"/>
  <cols>
    <col min="1" max="1" width="1.140625" customWidth="1"/>
    <col min="4" max="4" width="14.7109375" customWidth="1"/>
    <col min="6" max="6" width="14" customWidth="1"/>
    <col min="9" max="9" width="14.28515625" customWidth="1"/>
    <col min="10" max="10" width="15.42578125" customWidth="1"/>
  </cols>
  <sheetData>
    <row r="1" spans="2:11" ht="15.75" thickBot="1"/>
    <row r="2" spans="2:11" ht="58.5" customHeight="1" thickTop="1">
      <c r="B2" s="584" t="s">
        <v>1099</v>
      </c>
      <c r="C2" s="585"/>
      <c r="D2" s="585"/>
      <c r="E2" s="585"/>
      <c r="F2" s="585"/>
      <c r="G2" s="585"/>
      <c r="H2" s="585"/>
      <c r="I2" s="585"/>
      <c r="J2" s="585"/>
      <c r="K2" s="586"/>
    </row>
    <row r="3" spans="2:11">
      <c r="B3" s="587"/>
      <c r="C3" s="588"/>
      <c r="D3" s="588"/>
      <c r="E3" s="588"/>
      <c r="F3" s="588"/>
      <c r="G3" s="588"/>
      <c r="H3" s="588"/>
      <c r="I3" s="588"/>
      <c r="J3" s="588"/>
      <c r="K3" s="589"/>
    </row>
    <row r="4" spans="2:11" ht="15.75" thickBot="1">
      <c r="B4" s="150"/>
      <c r="C4" s="151" t="s">
        <v>2</v>
      </c>
      <c r="D4" s="152"/>
      <c r="E4" s="152"/>
      <c r="F4" s="152"/>
      <c r="G4" s="152"/>
      <c r="H4" s="152"/>
      <c r="I4" s="152"/>
      <c r="J4" s="152"/>
      <c r="K4" s="153" t="s">
        <v>1075</v>
      </c>
    </row>
    <row r="5" spans="2:11" ht="16.5" thickTop="1" thickBot="1">
      <c r="B5" s="154"/>
      <c r="C5" s="154"/>
      <c r="D5" s="154"/>
      <c r="E5" s="154"/>
      <c r="F5" s="154"/>
      <c r="G5" s="154"/>
      <c r="H5" s="154"/>
      <c r="I5" s="154"/>
      <c r="J5" s="154"/>
      <c r="K5" s="154"/>
    </row>
    <row r="6" spans="2:11" ht="16.5" thickTop="1" thickBot="1">
      <c r="B6" s="584" t="s">
        <v>1100</v>
      </c>
      <c r="C6" s="590"/>
      <c r="D6" s="594" t="s">
        <v>1101</v>
      </c>
      <c r="E6" s="595"/>
      <c r="F6" s="595"/>
      <c r="G6" s="595"/>
      <c r="H6" s="595"/>
      <c r="I6" s="595"/>
      <c r="J6" s="595"/>
      <c r="K6" s="596"/>
    </row>
    <row r="7" spans="2:11" ht="15.75" thickTop="1">
      <c r="B7" s="587"/>
      <c r="C7" s="591"/>
      <c r="D7" s="597" t="s">
        <v>1102</v>
      </c>
      <c r="E7" s="597" t="s">
        <v>1103</v>
      </c>
      <c r="F7" s="597" t="s">
        <v>1104</v>
      </c>
      <c r="G7" s="597" t="s">
        <v>1105</v>
      </c>
      <c r="H7" s="597" t="s">
        <v>1064</v>
      </c>
      <c r="I7" s="599" t="s">
        <v>1065</v>
      </c>
      <c r="J7" s="599" t="s">
        <v>1106</v>
      </c>
      <c r="K7" s="579" t="s">
        <v>1107</v>
      </c>
    </row>
    <row r="8" spans="2:11" ht="15.75" thickBot="1">
      <c r="B8" s="592"/>
      <c r="C8" s="593"/>
      <c r="D8" s="598"/>
      <c r="E8" s="598"/>
      <c r="F8" s="598"/>
      <c r="G8" s="598"/>
      <c r="H8" s="598"/>
      <c r="I8" s="600"/>
      <c r="J8" s="600"/>
      <c r="K8" s="580"/>
    </row>
    <row r="9" spans="2:11" ht="16.5" thickTop="1" thickBot="1">
      <c r="B9" s="155"/>
      <c r="C9" s="155"/>
      <c r="D9" s="155"/>
      <c r="E9" s="155"/>
      <c r="F9" s="155"/>
      <c r="G9" s="155"/>
      <c r="H9" s="155"/>
      <c r="I9" s="155"/>
      <c r="J9" s="155"/>
      <c r="K9" s="155"/>
    </row>
    <row r="10" spans="2:11" ht="15.75" thickTop="1">
      <c r="B10" s="156" t="s">
        <v>1108</v>
      </c>
      <c r="C10" s="157" t="s">
        <v>1109</v>
      </c>
      <c r="D10" s="158">
        <f>SUM(D11:D18)</f>
        <v>3181897.3</v>
      </c>
      <c r="E10" s="158">
        <f t="shared" ref="E10:K10" si="0">SUM(E11:E18)</f>
        <v>-320810.01</v>
      </c>
      <c r="F10" s="158">
        <f t="shared" si="0"/>
        <v>2861087.29</v>
      </c>
      <c r="G10" s="158">
        <f t="shared" si="0"/>
        <v>0</v>
      </c>
      <c r="H10" s="158">
        <f t="shared" si="0"/>
        <v>0</v>
      </c>
      <c r="I10" s="158">
        <f t="shared" si="0"/>
        <v>2215086.77</v>
      </c>
      <c r="J10" s="158">
        <f t="shared" si="0"/>
        <v>2215086.77</v>
      </c>
      <c r="K10" s="158">
        <f t="shared" si="0"/>
        <v>646000.52</v>
      </c>
    </row>
    <row r="11" spans="2:11">
      <c r="B11" s="159" t="s">
        <v>1108</v>
      </c>
      <c r="C11" s="160" t="s">
        <v>1110</v>
      </c>
      <c r="D11" s="161">
        <v>0</v>
      </c>
      <c r="E11" s="161">
        <v>0</v>
      </c>
      <c r="F11" s="161">
        <v>0</v>
      </c>
      <c r="G11" s="161">
        <v>0</v>
      </c>
      <c r="H11" s="161">
        <v>0</v>
      </c>
      <c r="I11" s="161">
        <v>0</v>
      </c>
      <c r="J11" s="161">
        <v>0</v>
      </c>
      <c r="K11" s="162">
        <f>F11-I11</f>
        <v>0</v>
      </c>
    </row>
    <row r="12" spans="2:11">
      <c r="B12" s="159" t="s">
        <v>1111</v>
      </c>
      <c r="C12" s="163" t="s">
        <v>1112</v>
      </c>
      <c r="D12" s="161">
        <v>0</v>
      </c>
      <c r="E12" s="161">
        <v>0</v>
      </c>
      <c r="F12" s="161">
        <v>0</v>
      </c>
      <c r="G12" s="161">
        <v>0</v>
      </c>
      <c r="H12" s="161">
        <v>0</v>
      </c>
      <c r="I12" s="161">
        <v>0</v>
      </c>
      <c r="J12" s="161">
        <v>0</v>
      </c>
      <c r="K12" s="162">
        <f t="shared" ref="K12:K18" si="1">F12-I12</f>
        <v>0</v>
      </c>
    </row>
    <row r="13" spans="2:11" ht="33.75">
      <c r="B13" s="159" t="s">
        <v>1113</v>
      </c>
      <c r="C13" s="163" t="s">
        <v>1114</v>
      </c>
      <c r="D13" s="161">
        <v>2667457.2999999998</v>
      </c>
      <c r="E13" s="161">
        <v>-312494.7</v>
      </c>
      <c r="F13" s="161">
        <v>2354962.6</v>
      </c>
      <c r="G13" s="161">
        <v>0</v>
      </c>
      <c r="H13" s="161">
        <v>0</v>
      </c>
      <c r="I13" s="161">
        <v>1708962.08</v>
      </c>
      <c r="J13" s="161">
        <v>1708962.08</v>
      </c>
      <c r="K13" s="162">
        <f t="shared" si="1"/>
        <v>646000.52</v>
      </c>
    </row>
    <row r="14" spans="2:11" ht="22.5">
      <c r="B14" s="159" t="s">
        <v>1115</v>
      </c>
      <c r="C14" s="163" t="s">
        <v>1116</v>
      </c>
      <c r="D14" s="161">
        <v>0</v>
      </c>
      <c r="E14" s="161">
        <v>0</v>
      </c>
      <c r="F14" s="161">
        <v>0</v>
      </c>
      <c r="G14" s="161">
        <v>0</v>
      </c>
      <c r="H14" s="161">
        <v>0</v>
      </c>
      <c r="I14" s="161">
        <v>0</v>
      </c>
      <c r="J14" s="161">
        <v>0</v>
      </c>
      <c r="K14" s="162">
        <f t="shared" si="1"/>
        <v>0</v>
      </c>
    </row>
    <row r="15" spans="2:11" ht="33.75">
      <c r="B15" s="159" t="s">
        <v>1117</v>
      </c>
      <c r="C15" s="163" t="s">
        <v>1118</v>
      </c>
      <c r="D15" s="161">
        <v>514440</v>
      </c>
      <c r="E15" s="161">
        <v>-8315.31</v>
      </c>
      <c r="F15" s="161">
        <v>506124.69</v>
      </c>
      <c r="G15" s="161">
        <v>0</v>
      </c>
      <c r="H15" s="161">
        <v>0</v>
      </c>
      <c r="I15" s="161">
        <v>506124.69</v>
      </c>
      <c r="J15" s="161">
        <v>506124.69</v>
      </c>
      <c r="K15" s="162">
        <f t="shared" si="1"/>
        <v>0</v>
      </c>
    </row>
    <row r="16" spans="2:11" ht="22.5">
      <c r="B16" s="159" t="s">
        <v>1119</v>
      </c>
      <c r="C16" s="163" t="s">
        <v>1120</v>
      </c>
      <c r="D16" s="161">
        <v>0</v>
      </c>
      <c r="E16" s="161">
        <v>0</v>
      </c>
      <c r="F16" s="161">
        <v>0</v>
      </c>
      <c r="G16" s="161">
        <v>0</v>
      </c>
      <c r="H16" s="161">
        <v>0</v>
      </c>
      <c r="I16" s="161">
        <v>0</v>
      </c>
      <c r="J16" s="161">
        <v>0</v>
      </c>
      <c r="K16" s="162">
        <f t="shared" si="1"/>
        <v>0</v>
      </c>
    </row>
    <row r="17" spans="2:11" ht="45">
      <c r="B17" s="159" t="s">
        <v>1121</v>
      </c>
      <c r="C17" s="163" t="s">
        <v>1122</v>
      </c>
      <c r="D17" s="161">
        <v>0</v>
      </c>
      <c r="E17" s="161">
        <v>0</v>
      </c>
      <c r="F17" s="161">
        <v>0</v>
      </c>
      <c r="G17" s="161">
        <v>0</v>
      </c>
      <c r="H17" s="161">
        <v>0</v>
      </c>
      <c r="I17" s="161">
        <v>0</v>
      </c>
      <c r="J17" s="161">
        <v>0</v>
      </c>
      <c r="K17" s="162">
        <f t="shared" si="1"/>
        <v>0</v>
      </c>
    </row>
    <row r="18" spans="2:11" ht="33.75">
      <c r="B18" s="159" t="s">
        <v>1123</v>
      </c>
      <c r="C18" s="163" t="s">
        <v>1124</v>
      </c>
      <c r="D18" s="161">
        <v>0</v>
      </c>
      <c r="E18" s="161">
        <v>0</v>
      </c>
      <c r="F18" s="161">
        <v>0</v>
      </c>
      <c r="G18" s="161">
        <v>0</v>
      </c>
      <c r="H18" s="161">
        <v>0</v>
      </c>
      <c r="I18" s="161">
        <v>0</v>
      </c>
      <c r="J18" s="161">
        <v>0</v>
      </c>
      <c r="K18" s="162">
        <f t="shared" si="1"/>
        <v>0</v>
      </c>
    </row>
    <row r="19" spans="2:11">
      <c r="B19" s="159"/>
      <c r="C19" s="163"/>
      <c r="D19" s="161"/>
      <c r="E19" s="161"/>
      <c r="F19" s="161"/>
      <c r="G19" s="161"/>
      <c r="H19" s="161"/>
      <c r="I19" s="161"/>
      <c r="J19" s="161"/>
      <c r="K19" s="162"/>
    </row>
    <row r="20" spans="2:11" ht="22.5">
      <c r="B20" s="164" t="s">
        <v>1111</v>
      </c>
      <c r="C20" s="165" t="s">
        <v>1125</v>
      </c>
      <c r="D20" s="166">
        <f>SUM(D21:D27)</f>
        <v>3308119.7</v>
      </c>
      <c r="E20" s="166">
        <f t="shared" ref="E20:K20" si="2">SUM(E21:E27)</f>
        <v>320810.01</v>
      </c>
      <c r="F20" s="166">
        <f t="shared" si="2"/>
        <v>3628929.71</v>
      </c>
      <c r="G20" s="166">
        <f t="shared" si="2"/>
        <v>0</v>
      </c>
      <c r="H20" s="166">
        <f t="shared" si="2"/>
        <v>0</v>
      </c>
      <c r="I20" s="166">
        <f t="shared" si="2"/>
        <v>3622480.8</v>
      </c>
      <c r="J20" s="166">
        <f t="shared" si="2"/>
        <v>3622480.8</v>
      </c>
      <c r="K20" s="166">
        <f t="shared" si="2"/>
        <v>6448.9100000002654</v>
      </c>
    </row>
    <row r="21" spans="2:11" ht="22.5">
      <c r="B21" s="159" t="s">
        <v>1108</v>
      </c>
      <c r="C21" s="163" t="s">
        <v>1126</v>
      </c>
      <c r="D21" s="161">
        <v>0</v>
      </c>
      <c r="E21" s="161">
        <v>0</v>
      </c>
      <c r="F21" s="161">
        <v>0</v>
      </c>
      <c r="G21" s="161">
        <v>0</v>
      </c>
      <c r="H21" s="161">
        <v>0</v>
      </c>
      <c r="I21" s="161">
        <v>0</v>
      </c>
      <c r="J21" s="161">
        <v>0</v>
      </c>
      <c r="K21" s="162">
        <f t="shared" ref="K21:K27" si="3">F21-I21</f>
        <v>0</v>
      </c>
    </row>
    <row r="22" spans="2:11" ht="33.75">
      <c r="B22" s="159" t="s">
        <v>1111</v>
      </c>
      <c r="C22" s="163" t="s">
        <v>1127</v>
      </c>
      <c r="D22" s="161">
        <v>0</v>
      </c>
      <c r="E22" s="161">
        <v>0</v>
      </c>
      <c r="F22" s="161">
        <v>0</v>
      </c>
      <c r="G22" s="161">
        <v>0</v>
      </c>
      <c r="H22" s="161">
        <v>0</v>
      </c>
      <c r="I22" s="161">
        <v>0</v>
      </c>
      <c r="J22" s="161">
        <v>0</v>
      </c>
      <c r="K22" s="162">
        <f t="shared" si="3"/>
        <v>0</v>
      </c>
    </row>
    <row r="23" spans="2:11">
      <c r="B23" s="159" t="s">
        <v>1113</v>
      </c>
      <c r="C23" s="163" t="s">
        <v>1128</v>
      </c>
      <c r="D23" s="161">
        <v>434272</v>
      </c>
      <c r="E23" s="161">
        <v>51665.83</v>
      </c>
      <c r="F23" s="161">
        <v>485937.83</v>
      </c>
      <c r="G23" s="161">
        <v>0</v>
      </c>
      <c r="H23" s="161">
        <v>0</v>
      </c>
      <c r="I23" s="161">
        <v>479731.95</v>
      </c>
      <c r="J23" s="161">
        <v>479731.95</v>
      </c>
      <c r="K23" s="162">
        <f t="shared" si="3"/>
        <v>6205.8800000000047</v>
      </c>
    </row>
    <row r="24" spans="2:11" ht="45">
      <c r="B24" s="159" t="s">
        <v>1115</v>
      </c>
      <c r="C24" s="163" t="s">
        <v>1129</v>
      </c>
      <c r="D24" s="161">
        <v>0</v>
      </c>
      <c r="E24" s="161">
        <v>0</v>
      </c>
      <c r="F24" s="161">
        <v>0</v>
      </c>
      <c r="G24" s="161">
        <v>0</v>
      </c>
      <c r="H24" s="161">
        <v>0</v>
      </c>
      <c r="I24" s="161">
        <v>0</v>
      </c>
      <c r="J24" s="161">
        <v>0</v>
      </c>
      <c r="K24" s="162">
        <f t="shared" si="3"/>
        <v>0</v>
      </c>
    </row>
    <row r="25" spans="2:11">
      <c r="B25" s="159" t="s">
        <v>1117</v>
      </c>
      <c r="C25" s="163" t="s">
        <v>1130</v>
      </c>
      <c r="D25" s="161">
        <v>560986.48</v>
      </c>
      <c r="E25" s="161">
        <v>9521.4699999999993</v>
      </c>
      <c r="F25" s="161">
        <v>570507.94999999995</v>
      </c>
      <c r="G25" s="161">
        <v>0</v>
      </c>
      <c r="H25" s="161">
        <v>0</v>
      </c>
      <c r="I25" s="161">
        <v>570507.94999999995</v>
      </c>
      <c r="J25" s="161">
        <v>570507.94999999995</v>
      </c>
      <c r="K25" s="162">
        <f t="shared" si="3"/>
        <v>0</v>
      </c>
    </row>
    <row r="26" spans="2:11" ht="22.5">
      <c r="B26" s="159" t="s">
        <v>1119</v>
      </c>
      <c r="C26" s="163" t="s">
        <v>1131</v>
      </c>
      <c r="D26" s="161">
        <v>2312861.2200000002</v>
      </c>
      <c r="E26" s="161">
        <v>259622.71</v>
      </c>
      <c r="F26" s="161">
        <v>2572483.9300000002</v>
      </c>
      <c r="G26" s="161">
        <v>0</v>
      </c>
      <c r="H26" s="161">
        <v>0</v>
      </c>
      <c r="I26" s="161">
        <v>2572240.9</v>
      </c>
      <c r="J26" s="161">
        <v>2572240.9</v>
      </c>
      <c r="K26" s="162">
        <f t="shared" si="3"/>
        <v>243.03000000026077</v>
      </c>
    </row>
    <row r="27" spans="2:11" ht="22.5">
      <c r="B27" s="159" t="s">
        <v>1121</v>
      </c>
      <c r="C27" s="163" t="s">
        <v>1132</v>
      </c>
      <c r="D27" s="161">
        <v>0</v>
      </c>
      <c r="E27" s="161">
        <v>0</v>
      </c>
      <c r="F27" s="161">
        <v>0</v>
      </c>
      <c r="G27" s="161">
        <v>0</v>
      </c>
      <c r="H27" s="161">
        <v>0</v>
      </c>
      <c r="I27" s="161">
        <v>0</v>
      </c>
      <c r="J27" s="161">
        <v>0</v>
      </c>
      <c r="K27" s="162">
        <f t="shared" si="3"/>
        <v>0</v>
      </c>
    </row>
    <row r="28" spans="2:11">
      <c r="B28" s="159"/>
      <c r="C28" s="163"/>
      <c r="D28" s="161"/>
      <c r="E28" s="161"/>
      <c r="F28" s="161"/>
      <c r="G28" s="161"/>
      <c r="H28" s="161"/>
      <c r="I28" s="161"/>
      <c r="J28" s="161"/>
      <c r="K28" s="162"/>
    </row>
    <row r="29" spans="2:11" ht="22.5">
      <c r="B29" s="164" t="s">
        <v>1113</v>
      </c>
      <c r="C29" s="165" t="s">
        <v>1133</v>
      </c>
      <c r="D29" s="166">
        <f>SUM(D30:D38)</f>
        <v>0</v>
      </c>
      <c r="E29" s="166">
        <f t="shared" ref="E29:K29" si="4">SUM(E30:E38)</f>
        <v>0</v>
      </c>
      <c r="F29" s="166">
        <f t="shared" si="4"/>
        <v>0</v>
      </c>
      <c r="G29" s="166">
        <f t="shared" si="4"/>
        <v>0</v>
      </c>
      <c r="H29" s="166">
        <f t="shared" si="4"/>
        <v>0</v>
      </c>
      <c r="I29" s="166">
        <f t="shared" si="4"/>
        <v>0</v>
      </c>
      <c r="J29" s="166">
        <f t="shared" si="4"/>
        <v>0</v>
      </c>
      <c r="K29" s="166">
        <f t="shared" si="4"/>
        <v>0</v>
      </c>
    </row>
    <row r="30" spans="2:11" ht="56.25">
      <c r="B30" s="159" t="s">
        <v>1108</v>
      </c>
      <c r="C30" s="163" t="s">
        <v>1134</v>
      </c>
      <c r="D30" s="161">
        <v>0</v>
      </c>
      <c r="E30" s="161">
        <v>0</v>
      </c>
      <c r="F30" s="161">
        <v>0</v>
      </c>
      <c r="G30" s="161">
        <v>0</v>
      </c>
      <c r="H30" s="161">
        <v>0</v>
      </c>
      <c r="I30" s="161">
        <v>0</v>
      </c>
      <c r="J30" s="161">
        <v>0</v>
      </c>
      <c r="K30" s="162">
        <f t="shared" ref="K30:K38" si="5">F30-I30</f>
        <v>0</v>
      </c>
    </row>
    <row r="31" spans="2:11" ht="33.75">
      <c r="B31" s="159" t="s">
        <v>1111</v>
      </c>
      <c r="C31" s="163" t="s">
        <v>1135</v>
      </c>
      <c r="D31" s="161">
        <v>0</v>
      </c>
      <c r="E31" s="161">
        <v>0</v>
      </c>
      <c r="F31" s="161">
        <v>0</v>
      </c>
      <c r="G31" s="161">
        <v>0</v>
      </c>
      <c r="H31" s="161">
        <v>0</v>
      </c>
      <c r="I31" s="161">
        <v>0</v>
      </c>
      <c r="J31" s="161">
        <v>0</v>
      </c>
      <c r="K31" s="162">
        <f t="shared" si="5"/>
        <v>0</v>
      </c>
    </row>
    <row r="32" spans="2:11" ht="22.5">
      <c r="B32" s="159" t="s">
        <v>1113</v>
      </c>
      <c r="C32" s="163" t="s">
        <v>1136</v>
      </c>
      <c r="D32" s="161">
        <v>0</v>
      </c>
      <c r="E32" s="161">
        <v>0</v>
      </c>
      <c r="F32" s="161">
        <v>0</v>
      </c>
      <c r="G32" s="161">
        <v>0</v>
      </c>
      <c r="H32" s="161">
        <v>0</v>
      </c>
      <c r="I32" s="161">
        <v>0</v>
      </c>
      <c r="J32" s="161">
        <v>0</v>
      </c>
      <c r="K32" s="162">
        <f t="shared" si="5"/>
        <v>0</v>
      </c>
    </row>
    <row r="33" spans="2:12" ht="33.75">
      <c r="B33" s="159" t="s">
        <v>1115</v>
      </c>
      <c r="C33" s="163" t="s">
        <v>1137</v>
      </c>
      <c r="D33" s="161">
        <v>0</v>
      </c>
      <c r="E33" s="161">
        <v>0</v>
      </c>
      <c r="F33" s="161">
        <v>0</v>
      </c>
      <c r="G33" s="161">
        <v>0</v>
      </c>
      <c r="H33" s="161">
        <v>0</v>
      </c>
      <c r="I33" s="161">
        <v>0</v>
      </c>
      <c r="J33" s="161">
        <v>0</v>
      </c>
      <c r="K33" s="162">
        <f t="shared" si="5"/>
        <v>0</v>
      </c>
    </row>
    <row r="34" spans="2:12">
      <c r="B34" s="159" t="s">
        <v>1117</v>
      </c>
      <c r="C34" s="163" t="s">
        <v>1138</v>
      </c>
      <c r="D34" s="161">
        <v>0</v>
      </c>
      <c r="E34" s="161">
        <v>0</v>
      </c>
      <c r="F34" s="161">
        <v>0</v>
      </c>
      <c r="G34" s="161">
        <v>0</v>
      </c>
      <c r="H34" s="161">
        <v>0</v>
      </c>
      <c r="I34" s="161">
        <v>0</v>
      </c>
      <c r="J34" s="161">
        <v>0</v>
      </c>
      <c r="K34" s="162">
        <f t="shared" si="5"/>
        <v>0</v>
      </c>
    </row>
    <row r="35" spans="2:12" ht="22.5">
      <c r="B35" s="159" t="s">
        <v>1119</v>
      </c>
      <c r="C35" s="163" t="s">
        <v>1139</v>
      </c>
      <c r="D35" s="161">
        <v>0</v>
      </c>
      <c r="E35" s="161">
        <v>0</v>
      </c>
      <c r="F35" s="161">
        <v>0</v>
      </c>
      <c r="G35" s="161">
        <v>0</v>
      </c>
      <c r="H35" s="161">
        <v>0</v>
      </c>
      <c r="I35" s="161">
        <v>0</v>
      </c>
      <c r="J35" s="161">
        <v>0</v>
      </c>
      <c r="K35" s="162">
        <f t="shared" si="5"/>
        <v>0</v>
      </c>
    </row>
    <row r="36" spans="2:12">
      <c r="B36" s="159" t="s">
        <v>1121</v>
      </c>
      <c r="C36" s="163" t="s">
        <v>1140</v>
      </c>
      <c r="D36" s="161">
        <v>0</v>
      </c>
      <c r="E36" s="161">
        <v>0</v>
      </c>
      <c r="F36" s="161">
        <v>0</v>
      </c>
      <c r="G36" s="161">
        <v>0</v>
      </c>
      <c r="H36" s="161">
        <v>0</v>
      </c>
      <c r="I36" s="161">
        <v>0</v>
      </c>
      <c r="J36" s="161">
        <v>0</v>
      </c>
      <c r="K36" s="162">
        <f t="shared" si="5"/>
        <v>0</v>
      </c>
    </row>
    <row r="37" spans="2:12" ht="33.75">
      <c r="B37" s="159" t="s">
        <v>1123</v>
      </c>
      <c r="C37" s="163" t="s">
        <v>1141</v>
      </c>
      <c r="D37" s="161">
        <v>0</v>
      </c>
      <c r="E37" s="161">
        <v>0</v>
      </c>
      <c r="F37" s="161">
        <v>0</v>
      </c>
      <c r="G37" s="161">
        <v>0</v>
      </c>
      <c r="H37" s="161">
        <v>0</v>
      </c>
      <c r="I37" s="161">
        <v>0</v>
      </c>
      <c r="J37" s="161">
        <v>0</v>
      </c>
      <c r="K37" s="162">
        <f t="shared" si="5"/>
        <v>0</v>
      </c>
    </row>
    <row r="38" spans="2:12" ht="45">
      <c r="B38" s="159" t="s">
        <v>1142</v>
      </c>
      <c r="C38" s="163" t="s">
        <v>1143</v>
      </c>
      <c r="D38" s="161">
        <v>0</v>
      </c>
      <c r="E38" s="161">
        <v>0</v>
      </c>
      <c r="F38" s="161">
        <v>0</v>
      </c>
      <c r="G38" s="161">
        <v>0</v>
      </c>
      <c r="H38" s="161">
        <v>0</v>
      </c>
      <c r="I38" s="161">
        <v>0</v>
      </c>
      <c r="J38" s="161">
        <v>0</v>
      </c>
      <c r="K38" s="162">
        <f t="shared" si="5"/>
        <v>0</v>
      </c>
    </row>
    <row r="39" spans="2:12">
      <c r="B39" s="159"/>
      <c r="C39" s="163"/>
      <c r="D39" s="161"/>
      <c r="E39" s="161"/>
      <c r="F39" s="161"/>
      <c r="G39" s="161"/>
      <c r="H39" s="161"/>
      <c r="I39" s="161"/>
      <c r="J39" s="161"/>
      <c r="K39" s="162"/>
    </row>
    <row r="40" spans="2:12" ht="45">
      <c r="B40" s="167" t="s">
        <v>1115</v>
      </c>
      <c r="C40" s="165" t="s">
        <v>1144</v>
      </c>
      <c r="D40" s="166">
        <f>SUM(D41:D44)</f>
        <v>0</v>
      </c>
      <c r="E40" s="166">
        <f t="shared" ref="E40:K40" si="6">SUM(E41:E44)</f>
        <v>0</v>
      </c>
      <c r="F40" s="166">
        <f t="shared" si="6"/>
        <v>0</v>
      </c>
      <c r="G40" s="166">
        <f t="shared" si="6"/>
        <v>0</v>
      </c>
      <c r="H40" s="166">
        <f t="shared" si="6"/>
        <v>0</v>
      </c>
      <c r="I40" s="166">
        <f t="shared" si="6"/>
        <v>0</v>
      </c>
      <c r="J40" s="166">
        <f t="shared" si="6"/>
        <v>0</v>
      </c>
      <c r="K40" s="166">
        <f t="shared" si="6"/>
        <v>0</v>
      </c>
    </row>
    <row r="41" spans="2:12" ht="56.25">
      <c r="B41" s="159" t="s">
        <v>1108</v>
      </c>
      <c r="C41" s="163" t="s">
        <v>1145</v>
      </c>
      <c r="D41" s="161">
        <v>0</v>
      </c>
      <c r="E41" s="161">
        <v>0</v>
      </c>
      <c r="F41" s="161">
        <v>0</v>
      </c>
      <c r="G41" s="161">
        <v>0</v>
      </c>
      <c r="H41" s="161">
        <v>0</v>
      </c>
      <c r="I41" s="161">
        <v>0</v>
      </c>
      <c r="J41" s="161">
        <v>0</v>
      </c>
      <c r="K41" s="162">
        <f t="shared" ref="K41:K44" si="7">F41-I41</f>
        <v>0</v>
      </c>
    </row>
    <row r="42" spans="2:12" ht="101.25">
      <c r="B42" s="159" t="s">
        <v>1111</v>
      </c>
      <c r="C42" s="163" t="s">
        <v>1146</v>
      </c>
      <c r="D42" s="161">
        <v>0</v>
      </c>
      <c r="E42" s="161">
        <v>0</v>
      </c>
      <c r="F42" s="161">
        <v>0</v>
      </c>
      <c r="G42" s="161">
        <v>0</v>
      </c>
      <c r="H42" s="161">
        <v>0</v>
      </c>
      <c r="I42" s="161">
        <v>0</v>
      </c>
      <c r="J42" s="161">
        <v>0</v>
      </c>
      <c r="K42" s="162">
        <f t="shared" si="7"/>
        <v>0</v>
      </c>
    </row>
    <row r="43" spans="2:12" ht="33.75">
      <c r="B43" s="159" t="s">
        <v>1113</v>
      </c>
      <c r="C43" s="163" t="s">
        <v>1147</v>
      </c>
      <c r="D43" s="161">
        <v>0</v>
      </c>
      <c r="E43" s="161">
        <v>0</v>
      </c>
      <c r="F43" s="161">
        <v>0</v>
      </c>
      <c r="G43" s="161">
        <v>0</v>
      </c>
      <c r="H43" s="161">
        <v>0</v>
      </c>
      <c r="I43" s="161">
        <v>0</v>
      </c>
      <c r="J43" s="161">
        <v>0</v>
      </c>
      <c r="K43" s="162">
        <f t="shared" si="7"/>
        <v>0</v>
      </c>
    </row>
    <row r="44" spans="2:12" ht="45">
      <c r="B44" s="159" t="s">
        <v>1115</v>
      </c>
      <c r="C44" s="163" t="s">
        <v>1148</v>
      </c>
      <c r="D44" s="161">
        <v>0</v>
      </c>
      <c r="E44" s="161">
        <v>0</v>
      </c>
      <c r="F44" s="161">
        <v>0</v>
      </c>
      <c r="G44" s="161">
        <v>0</v>
      </c>
      <c r="H44" s="161">
        <v>0</v>
      </c>
      <c r="I44" s="161">
        <v>0</v>
      </c>
      <c r="J44" s="161">
        <v>0</v>
      </c>
      <c r="K44" s="162">
        <f t="shared" si="7"/>
        <v>0</v>
      </c>
    </row>
    <row r="45" spans="2:12" ht="15.75" thickBot="1">
      <c r="B45" s="581" t="s">
        <v>1149</v>
      </c>
      <c r="C45" s="582"/>
      <c r="D45" s="168">
        <f>D10+D20+D29+D40</f>
        <v>6490017</v>
      </c>
      <c r="E45" s="168">
        <f t="shared" ref="E45:K45" si="8">E10+E20+E29+E40</f>
        <v>0</v>
      </c>
      <c r="F45" s="168">
        <f t="shared" si="8"/>
        <v>6490017</v>
      </c>
      <c r="G45" s="168">
        <f t="shared" si="8"/>
        <v>0</v>
      </c>
      <c r="H45" s="168">
        <f t="shared" si="8"/>
        <v>0</v>
      </c>
      <c r="I45" s="168">
        <f t="shared" si="8"/>
        <v>5837567.5700000003</v>
      </c>
      <c r="J45" s="168">
        <f t="shared" si="8"/>
        <v>5837567.5700000003</v>
      </c>
      <c r="K45" s="168">
        <f t="shared" si="8"/>
        <v>652449.43000000028</v>
      </c>
    </row>
    <row r="46" spans="2:12" ht="15.75" thickTop="1">
      <c r="B46" s="155"/>
      <c r="C46" s="155"/>
      <c r="D46" s="155"/>
      <c r="E46" s="155"/>
      <c r="F46" s="155"/>
      <c r="G46" s="155"/>
      <c r="H46" s="155"/>
      <c r="I46" s="155"/>
      <c r="J46" s="155"/>
      <c r="K46" s="155"/>
    </row>
    <row r="47" spans="2:12">
      <c r="B47" s="583" t="s">
        <v>254</v>
      </c>
      <c r="C47" s="583"/>
      <c r="D47" s="583"/>
      <c r="E47" s="583"/>
      <c r="F47" s="583"/>
      <c r="G47" s="583"/>
      <c r="H47" s="583"/>
      <c r="I47" s="583"/>
      <c r="J47" s="583"/>
      <c r="K47" s="583"/>
      <c r="L47" s="583"/>
    </row>
    <row r="48" spans="2:12">
      <c r="B48" s="583"/>
      <c r="C48" s="583"/>
      <c r="D48" s="583"/>
      <c r="E48" s="583"/>
      <c r="F48" s="583"/>
      <c r="G48" s="583"/>
      <c r="H48" s="583"/>
      <c r="I48" s="583"/>
      <c r="J48" s="583"/>
      <c r="K48" s="583"/>
      <c r="L48" s="583"/>
    </row>
  </sheetData>
  <mergeCells count="13">
    <mergeCell ref="K7:K8"/>
    <mergeCell ref="B45:C45"/>
    <mergeCell ref="B47:L48"/>
    <mergeCell ref="B2:K3"/>
    <mergeCell ref="B6:C8"/>
    <mergeCell ref="D6:K6"/>
    <mergeCell ref="D7:D8"/>
    <mergeCell ref="E7:E8"/>
    <mergeCell ref="F7:F8"/>
    <mergeCell ref="G7:G8"/>
    <mergeCell ref="H7:H8"/>
    <mergeCell ref="I7:I8"/>
    <mergeCell ref="J7:J8"/>
  </mergeCells>
  <pageMargins left="0.7" right="0.7" top="0.75" bottom="0.75" header="0.3" footer="0.3"/>
  <pageSetup scale="65" orientation="landscape" horizontalDpi="0" verticalDpi="0" r:id="rId1"/>
  <rowBreaks count="1" manualBreakCount="1">
    <brk id="30" max="11"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30"/>
  <sheetViews>
    <sheetView view="pageBreakPreview" topLeftCell="F28" zoomScale="70" zoomScaleNormal="100" zoomScaleSheetLayoutView="70" workbookViewId="0">
      <selection activeCell="V36" sqref="V36"/>
    </sheetView>
  </sheetViews>
  <sheetFormatPr baseColWidth="10" defaultRowHeight="15"/>
  <cols>
    <col min="19" max="19" width="15.42578125" customWidth="1"/>
  </cols>
  <sheetData>
    <row r="2" spans="1:24">
      <c r="D2" s="169" t="s">
        <v>1150</v>
      </c>
      <c r="E2" s="170" t="s">
        <v>1151</v>
      </c>
      <c r="I2" s="169" t="s">
        <v>1152</v>
      </c>
      <c r="J2" s="171"/>
      <c r="P2" s="169" t="s">
        <v>1153</v>
      </c>
      <c r="Q2" s="170" t="s">
        <v>1154</v>
      </c>
    </row>
    <row r="3" spans="1:24">
      <c r="I3" s="169" t="s">
        <v>1155</v>
      </c>
      <c r="J3" s="172" t="s">
        <v>1156</v>
      </c>
    </row>
    <row r="4" spans="1:24">
      <c r="D4" s="169" t="s">
        <v>1157</v>
      </c>
      <c r="E4" s="170" t="s">
        <v>1158</v>
      </c>
      <c r="I4" s="169" t="s">
        <v>1159</v>
      </c>
      <c r="J4" s="172"/>
    </row>
    <row r="5" spans="1:24">
      <c r="I5" s="169" t="s">
        <v>1160</v>
      </c>
      <c r="J5" s="172"/>
    </row>
    <row r="6" spans="1:24">
      <c r="I6" s="169" t="s">
        <v>1161</v>
      </c>
      <c r="J6" s="172"/>
      <c r="K6" s="169" t="s">
        <v>1162</v>
      </c>
    </row>
    <row r="8" spans="1:24" ht="26.25">
      <c r="A8" s="602" t="s">
        <v>1163</v>
      </c>
      <c r="B8" s="603"/>
      <c r="C8" s="603"/>
      <c r="D8" s="603"/>
      <c r="E8" s="603"/>
      <c r="F8" s="603"/>
      <c r="G8" s="603"/>
      <c r="H8" s="603"/>
      <c r="I8" s="603"/>
      <c r="J8" s="603"/>
      <c r="K8" s="603"/>
      <c r="L8" s="603"/>
      <c r="M8" s="603"/>
      <c r="N8" s="603"/>
      <c r="O8" s="603"/>
      <c r="P8" s="603"/>
      <c r="Q8" s="603"/>
      <c r="R8" s="603"/>
      <c r="S8" s="603"/>
      <c r="T8" s="603"/>
      <c r="U8" s="603"/>
      <c r="V8" s="603"/>
      <c r="W8" s="603"/>
      <c r="X8" s="603"/>
    </row>
    <row r="10" spans="1:24">
      <c r="A10" s="601" t="s">
        <v>1164</v>
      </c>
      <c r="B10" s="601" t="s">
        <v>1165</v>
      </c>
      <c r="C10" s="601" t="s">
        <v>1166</v>
      </c>
      <c r="D10" s="601" t="s">
        <v>1167</v>
      </c>
      <c r="E10" s="601" t="s">
        <v>1168</v>
      </c>
      <c r="F10" s="601" t="s">
        <v>1169</v>
      </c>
      <c r="G10" s="601" t="s">
        <v>1170</v>
      </c>
      <c r="H10" s="601" t="s">
        <v>1171</v>
      </c>
      <c r="I10" s="601" t="s">
        <v>1172</v>
      </c>
      <c r="J10" s="601" t="s">
        <v>1173</v>
      </c>
      <c r="K10" s="601" t="s">
        <v>1174</v>
      </c>
      <c r="L10" s="601"/>
      <c r="M10" s="601"/>
      <c r="N10" s="601"/>
      <c r="O10" s="601" t="s">
        <v>1175</v>
      </c>
      <c r="P10" s="601"/>
      <c r="Q10" s="601"/>
      <c r="R10" s="601" t="s">
        <v>1176</v>
      </c>
      <c r="S10" s="601" t="s">
        <v>1177</v>
      </c>
      <c r="T10" s="601" t="s">
        <v>1178</v>
      </c>
      <c r="U10" s="601"/>
      <c r="V10" s="601"/>
      <c r="W10" s="601"/>
      <c r="X10" s="601" t="s">
        <v>1179</v>
      </c>
    </row>
    <row r="11" spans="1:24" ht="30">
      <c r="A11" s="601"/>
      <c r="B11" s="601"/>
      <c r="C11" s="601"/>
      <c r="D11" s="601"/>
      <c r="E11" s="601"/>
      <c r="F11" s="601"/>
      <c r="G11" s="601"/>
      <c r="H11" s="601"/>
      <c r="I11" s="601"/>
      <c r="J11" s="601"/>
      <c r="K11" s="173" t="s">
        <v>1180</v>
      </c>
      <c r="L11" s="173" t="s">
        <v>1181</v>
      </c>
      <c r="M11" s="173" t="s">
        <v>1182</v>
      </c>
      <c r="N11" s="173" t="s">
        <v>1183</v>
      </c>
      <c r="O11" s="173" t="s">
        <v>1184</v>
      </c>
      <c r="P11" s="173" t="s">
        <v>1180</v>
      </c>
      <c r="Q11" s="173" t="s">
        <v>1181</v>
      </c>
      <c r="R11" s="601"/>
      <c r="S11" s="601"/>
      <c r="T11" s="173" t="s">
        <v>1185</v>
      </c>
      <c r="U11" s="173" t="s">
        <v>1186</v>
      </c>
      <c r="V11" s="173" t="s">
        <v>1187</v>
      </c>
      <c r="W11" s="173" t="s">
        <v>1188</v>
      </c>
      <c r="X11" s="601"/>
    </row>
    <row r="12" spans="1:24" ht="180">
      <c r="A12" s="174" t="s">
        <v>1189</v>
      </c>
      <c r="B12" s="174" t="s">
        <v>1190</v>
      </c>
      <c r="C12" s="174" t="s">
        <v>1191</v>
      </c>
      <c r="D12" s="174" t="s">
        <v>1192</v>
      </c>
      <c r="E12" s="174" t="s">
        <v>1193</v>
      </c>
      <c r="F12" s="174" t="s">
        <v>1194</v>
      </c>
      <c r="G12" s="174" t="s">
        <v>1195</v>
      </c>
      <c r="H12" s="174"/>
      <c r="I12" s="174"/>
      <c r="J12" s="174"/>
      <c r="K12" s="174" t="s">
        <v>1196</v>
      </c>
      <c r="L12" s="174" t="s">
        <v>1197</v>
      </c>
      <c r="M12" s="174" t="s">
        <v>1198</v>
      </c>
      <c r="N12" s="174" t="s">
        <v>1199</v>
      </c>
      <c r="O12" s="174" t="s">
        <v>1200</v>
      </c>
      <c r="P12" s="174" t="s">
        <v>1198</v>
      </c>
      <c r="Q12" s="174" t="s">
        <v>1197</v>
      </c>
      <c r="R12" s="174" t="s">
        <v>1201</v>
      </c>
      <c r="S12" s="174" t="s">
        <v>1202</v>
      </c>
      <c r="T12" s="174" t="s">
        <v>1203</v>
      </c>
      <c r="U12" s="174">
        <v>20</v>
      </c>
      <c r="V12" s="174" t="s">
        <v>1204</v>
      </c>
      <c r="W12" s="174" t="s">
        <v>1205</v>
      </c>
      <c r="X12" s="174" t="s">
        <v>1206</v>
      </c>
    </row>
    <row r="13" spans="1:24" ht="195">
      <c r="A13" s="174" t="s">
        <v>1207</v>
      </c>
      <c r="B13" s="174" t="s">
        <v>1190</v>
      </c>
      <c r="C13" s="174" t="s">
        <v>1191</v>
      </c>
      <c r="D13" s="174" t="s">
        <v>1192</v>
      </c>
      <c r="E13" s="174" t="s">
        <v>1208</v>
      </c>
      <c r="F13" s="174" t="s">
        <v>1194</v>
      </c>
      <c r="G13" s="174" t="s">
        <v>1209</v>
      </c>
      <c r="H13" s="174"/>
      <c r="I13" s="174"/>
      <c r="J13" s="174"/>
      <c r="K13" s="174" t="s">
        <v>1210</v>
      </c>
      <c r="L13" s="174" t="s">
        <v>1211</v>
      </c>
      <c r="M13" s="174" t="s">
        <v>1212</v>
      </c>
      <c r="N13" s="174" t="s">
        <v>1213</v>
      </c>
      <c r="O13" s="174" t="s">
        <v>1214</v>
      </c>
      <c r="P13" s="174" t="s">
        <v>1198</v>
      </c>
      <c r="Q13" s="174" t="s">
        <v>1211</v>
      </c>
      <c r="R13" s="174" t="s">
        <v>1215</v>
      </c>
      <c r="S13" s="174" t="s">
        <v>1202</v>
      </c>
      <c r="T13" s="174" t="s">
        <v>1216</v>
      </c>
      <c r="U13" s="174">
        <v>20</v>
      </c>
      <c r="V13" s="174" t="s">
        <v>1217</v>
      </c>
      <c r="W13" s="174" t="s">
        <v>1218</v>
      </c>
      <c r="X13" s="174" t="s">
        <v>1219</v>
      </c>
    </row>
    <row r="14" spans="1:24" ht="195">
      <c r="A14" s="174" t="s">
        <v>1220</v>
      </c>
      <c r="B14" s="174" t="s">
        <v>1221</v>
      </c>
      <c r="C14" s="174" t="s">
        <v>1207</v>
      </c>
      <c r="D14" s="174" t="s">
        <v>1222</v>
      </c>
      <c r="E14" s="174" t="s">
        <v>1223</v>
      </c>
      <c r="F14" s="174" t="s">
        <v>1224</v>
      </c>
      <c r="G14" s="174" t="s">
        <v>1225</v>
      </c>
      <c r="H14" s="174"/>
      <c r="I14" s="174"/>
      <c r="J14" s="174"/>
      <c r="K14" s="174" t="s">
        <v>1198</v>
      </c>
      <c r="L14" s="174" t="s">
        <v>1226</v>
      </c>
      <c r="M14" s="174" t="s">
        <v>1198</v>
      </c>
      <c r="N14" s="174" t="s">
        <v>1227</v>
      </c>
      <c r="O14" s="174" t="s">
        <v>1200</v>
      </c>
      <c r="P14" s="174" t="s">
        <v>1198</v>
      </c>
      <c r="Q14" s="174" t="s">
        <v>1226</v>
      </c>
      <c r="R14" s="174" t="s">
        <v>1228</v>
      </c>
      <c r="S14" s="174" t="s">
        <v>1229</v>
      </c>
      <c r="T14" s="174" t="s">
        <v>1230</v>
      </c>
      <c r="U14" s="174">
        <v>10</v>
      </c>
      <c r="V14" s="174" t="s">
        <v>1231</v>
      </c>
      <c r="W14" s="174" t="s">
        <v>1232</v>
      </c>
      <c r="X14" s="174" t="s">
        <v>1233</v>
      </c>
    </row>
    <row r="15" spans="1:24" ht="150">
      <c r="A15" s="174" t="s">
        <v>1191</v>
      </c>
      <c r="B15" s="174" t="s">
        <v>1190</v>
      </c>
      <c r="C15" s="174" t="s">
        <v>1191</v>
      </c>
      <c r="D15" s="174" t="s">
        <v>1192</v>
      </c>
      <c r="E15" s="174" t="s">
        <v>1234</v>
      </c>
      <c r="F15" s="174" t="s">
        <v>1235</v>
      </c>
      <c r="G15" s="174" t="s">
        <v>1236</v>
      </c>
      <c r="H15" s="174" t="s">
        <v>1237</v>
      </c>
      <c r="I15" s="174" t="s">
        <v>1238</v>
      </c>
      <c r="J15" s="174" t="s">
        <v>1239</v>
      </c>
      <c r="K15" s="174" t="s">
        <v>1240</v>
      </c>
      <c r="L15" s="174" t="s">
        <v>1241</v>
      </c>
      <c r="M15" s="174" t="s">
        <v>1212</v>
      </c>
      <c r="N15" s="174" t="s">
        <v>1242</v>
      </c>
      <c r="O15" s="174" t="s">
        <v>1214</v>
      </c>
      <c r="P15" s="174" t="s">
        <v>1243</v>
      </c>
      <c r="Q15" s="174" t="s">
        <v>1241</v>
      </c>
      <c r="R15" s="174" t="s">
        <v>1244</v>
      </c>
      <c r="S15" s="174" t="s">
        <v>1229</v>
      </c>
      <c r="T15" s="174" t="s">
        <v>1245</v>
      </c>
      <c r="U15" s="174">
        <v>20</v>
      </c>
      <c r="V15" s="174" t="s">
        <v>1246</v>
      </c>
      <c r="W15" s="174" t="s">
        <v>1247</v>
      </c>
      <c r="X15" s="174"/>
    </row>
    <row r="16" spans="1:24" ht="195">
      <c r="A16" s="174" t="s">
        <v>1248</v>
      </c>
      <c r="B16" s="174" t="s">
        <v>1221</v>
      </c>
      <c r="C16" s="174" t="s">
        <v>1207</v>
      </c>
      <c r="D16" s="174" t="s">
        <v>1222</v>
      </c>
      <c r="E16" s="174" t="s">
        <v>1249</v>
      </c>
      <c r="F16" s="174" t="s">
        <v>1250</v>
      </c>
      <c r="G16" s="174" t="s">
        <v>1251</v>
      </c>
      <c r="H16" s="174"/>
      <c r="I16" s="174"/>
      <c r="J16" s="174"/>
      <c r="K16" s="174" t="s">
        <v>1198</v>
      </c>
      <c r="L16" s="174" t="s">
        <v>1226</v>
      </c>
      <c r="M16" s="174" t="s">
        <v>1198</v>
      </c>
      <c r="N16" s="174" t="s">
        <v>1252</v>
      </c>
      <c r="O16" s="174" t="s">
        <v>1200</v>
      </c>
      <c r="P16" s="174" t="s">
        <v>1198</v>
      </c>
      <c r="Q16" s="174" t="s">
        <v>1226</v>
      </c>
      <c r="R16" s="174" t="s">
        <v>1253</v>
      </c>
      <c r="S16" s="174" t="s">
        <v>1254</v>
      </c>
      <c r="T16" s="174" t="s">
        <v>1230</v>
      </c>
      <c r="U16" s="174">
        <v>10</v>
      </c>
      <c r="V16" s="174" t="s">
        <v>1255</v>
      </c>
      <c r="W16" s="174" t="s">
        <v>1256</v>
      </c>
      <c r="X16" s="174" t="s">
        <v>1257</v>
      </c>
    </row>
    <row r="17" spans="1:24" ht="195">
      <c r="A17" s="174" t="s">
        <v>1243</v>
      </c>
      <c r="B17" s="174" t="s">
        <v>1221</v>
      </c>
      <c r="C17" s="174" t="s">
        <v>1207</v>
      </c>
      <c r="D17" s="174" t="s">
        <v>1222</v>
      </c>
      <c r="E17" s="174" t="s">
        <v>1258</v>
      </c>
      <c r="F17" s="174" t="s">
        <v>1250</v>
      </c>
      <c r="G17" s="174" t="s">
        <v>1259</v>
      </c>
      <c r="H17" s="174" t="s">
        <v>1260</v>
      </c>
      <c r="I17" s="174"/>
      <c r="J17" s="174"/>
      <c r="K17" s="174" t="s">
        <v>1198</v>
      </c>
      <c r="L17" s="174" t="s">
        <v>1226</v>
      </c>
      <c r="M17" s="174" t="s">
        <v>1198</v>
      </c>
      <c r="N17" s="174" t="s">
        <v>1261</v>
      </c>
      <c r="O17" s="174" t="s">
        <v>1200</v>
      </c>
      <c r="P17" s="174" t="s">
        <v>1198</v>
      </c>
      <c r="Q17" s="174" t="s">
        <v>1226</v>
      </c>
      <c r="R17" s="174" t="s">
        <v>1262</v>
      </c>
      <c r="S17" s="174" t="s">
        <v>1254</v>
      </c>
      <c r="T17" s="174" t="s">
        <v>1230</v>
      </c>
      <c r="U17" s="174">
        <v>10</v>
      </c>
      <c r="V17" s="174" t="s">
        <v>1263</v>
      </c>
      <c r="W17" s="174" t="s">
        <v>1264</v>
      </c>
      <c r="X17" s="174" t="s">
        <v>1265</v>
      </c>
    </row>
    <row r="18" spans="1:24" ht="150">
      <c r="A18" s="174" t="s">
        <v>1266</v>
      </c>
      <c r="B18" s="174" t="s">
        <v>1190</v>
      </c>
      <c r="C18" s="174" t="s">
        <v>1191</v>
      </c>
      <c r="D18" s="174" t="s">
        <v>1192</v>
      </c>
      <c r="E18" s="174" t="s">
        <v>1267</v>
      </c>
      <c r="F18" s="174" t="s">
        <v>1268</v>
      </c>
      <c r="G18" s="174" t="s">
        <v>1269</v>
      </c>
      <c r="H18" s="174"/>
      <c r="I18" s="174"/>
      <c r="J18" s="174"/>
      <c r="K18" s="174" t="s">
        <v>1270</v>
      </c>
      <c r="L18" s="174" t="s">
        <v>1271</v>
      </c>
      <c r="M18" s="174" t="s">
        <v>1198</v>
      </c>
      <c r="N18" s="174" t="s">
        <v>1272</v>
      </c>
      <c r="O18" s="174" t="s">
        <v>1214</v>
      </c>
      <c r="P18" s="174" t="s">
        <v>1273</v>
      </c>
      <c r="Q18" s="174" t="s">
        <v>1271</v>
      </c>
      <c r="R18" s="174" t="s">
        <v>1274</v>
      </c>
      <c r="S18" s="174" t="s">
        <v>1275</v>
      </c>
      <c r="T18" s="174" t="s">
        <v>1276</v>
      </c>
      <c r="U18" s="174">
        <v>20</v>
      </c>
      <c r="V18" s="174" t="s">
        <v>1277</v>
      </c>
      <c r="W18" s="174" t="s">
        <v>1278</v>
      </c>
      <c r="X18" s="174" t="s">
        <v>1233</v>
      </c>
    </row>
    <row r="19" spans="1:24" ht="195">
      <c r="A19" s="174" t="s">
        <v>1273</v>
      </c>
      <c r="B19" s="174" t="s">
        <v>1190</v>
      </c>
      <c r="C19" s="174" t="s">
        <v>1191</v>
      </c>
      <c r="D19" s="174" t="s">
        <v>1192</v>
      </c>
      <c r="E19" s="174" t="s">
        <v>1279</v>
      </c>
      <c r="F19" s="174" t="s">
        <v>1280</v>
      </c>
      <c r="G19" s="174" t="s">
        <v>1281</v>
      </c>
      <c r="H19" s="174"/>
      <c r="I19" s="174"/>
      <c r="J19" s="174"/>
      <c r="K19" s="174" t="s">
        <v>1210</v>
      </c>
      <c r="L19" s="174" t="s">
        <v>1211</v>
      </c>
      <c r="M19" s="174" t="s">
        <v>1198</v>
      </c>
      <c r="N19" s="174" t="s">
        <v>1282</v>
      </c>
      <c r="O19" s="174" t="s">
        <v>1214</v>
      </c>
      <c r="P19" s="174" t="s">
        <v>1198</v>
      </c>
      <c r="Q19" s="174" t="s">
        <v>1211</v>
      </c>
      <c r="R19" s="174" t="s">
        <v>1283</v>
      </c>
      <c r="S19" s="174" t="s">
        <v>1284</v>
      </c>
      <c r="T19" s="174" t="s">
        <v>1216</v>
      </c>
      <c r="U19" s="174">
        <v>20</v>
      </c>
      <c r="V19" s="174" t="s">
        <v>1285</v>
      </c>
      <c r="W19" s="174" t="s">
        <v>1286</v>
      </c>
      <c r="X19" s="174" t="s">
        <v>1287</v>
      </c>
    </row>
    <row r="20" spans="1:24" ht="75">
      <c r="A20" s="174" t="s">
        <v>1288</v>
      </c>
      <c r="B20" s="174" t="s">
        <v>1289</v>
      </c>
      <c r="C20" s="174" t="s">
        <v>1207</v>
      </c>
      <c r="D20" s="174" t="s">
        <v>1290</v>
      </c>
      <c r="E20" s="174" t="s">
        <v>1291</v>
      </c>
      <c r="F20" s="174" t="s">
        <v>1292</v>
      </c>
      <c r="G20" s="174" t="s">
        <v>1293</v>
      </c>
      <c r="H20" s="174" t="s">
        <v>1294</v>
      </c>
      <c r="I20" s="174" t="s">
        <v>1295</v>
      </c>
      <c r="J20" s="174" t="s">
        <v>1296</v>
      </c>
      <c r="K20" s="174" t="s">
        <v>1297</v>
      </c>
      <c r="L20" s="174" t="s">
        <v>1298</v>
      </c>
      <c r="M20" s="174" t="s">
        <v>1299</v>
      </c>
      <c r="N20" s="174" t="s">
        <v>1300</v>
      </c>
      <c r="O20" s="174"/>
      <c r="P20" s="174" t="s">
        <v>1301</v>
      </c>
      <c r="Q20" s="174" t="s">
        <v>1302</v>
      </c>
      <c r="R20" s="174" t="s">
        <v>1303</v>
      </c>
      <c r="S20" s="174" t="s">
        <v>1304</v>
      </c>
      <c r="T20" s="174" t="s">
        <v>1305</v>
      </c>
      <c r="U20" s="174">
        <v>10</v>
      </c>
      <c r="V20" s="174" t="s">
        <v>1306</v>
      </c>
      <c r="W20" s="174" t="s">
        <v>1307</v>
      </c>
      <c r="X20" s="174" t="s">
        <v>1308</v>
      </c>
    </row>
    <row r="21" spans="1:24" ht="60">
      <c r="A21" s="174" t="s">
        <v>1309</v>
      </c>
      <c r="B21" s="174" t="s">
        <v>1289</v>
      </c>
      <c r="C21" s="174" t="s">
        <v>1207</v>
      </c>
      <c r="D21" s="174" t="s">
        <v>1290</v>
      </c>
      <c r="E21" s="174" t="s">
        <v>1310</v>
      </c>
      <c r="F21" s="174" t="s">
        <v>1311</v>
      </c>
      <c r="G21" s="174" t="s">
        <v>1293</v>
      </c>
      <c r="H21" s="174" t="s">
        <v>1312</v>
      </c>
      <c r="I21" s="174" t="s">
        <v>1313</v>
      </c>
      <c r="J21" s="174" t="s">
        <v>1314</v>
      </c>
      <c r="K21" s="174" t="s">
        <v>1315</v>
      </c>
      <c r="L21" s="174" t="s">
        <v>1316</v>
      </c>
      <c r="M21" s="174" t="s">
        <v>1299</v>
      </c>
      <c r="N21" s="174" t="s">
        <v>1317</v>
      </c>
      <c r="O21" s="174" t="s">
        <v>1200</v>
      </c>
      <c r="P21" s="174" t="s">
        <v>1318</v>
      </c>
      <c r="Q21" s="174" t="s">
        <v>1319</v>
      </c>
      <c r="R21" s="174" t="s">
        <v>1320</v>
      </c>
      <c r="S21" s="174" t="s">
        <v>1085</v>
      </c>
      <c r="T21" s="174" t="s">
        <v>1276</v>
      </c>
      <c r="U21" s="174">
        <v>10</v>
      </c>
      <c r="V21" s="174" t="s">
        <v>1321</v>
      </c>
      <c r="W21" s="174" t="s">
        <v>1322</v>
      </c>
      <c r="X21" s="174" t="s">
        <v>1323</v>
      </c>
    </row>
    <row r="22" spans="1:24" ht="75">
      <c r="A22" s="174" t="s">
        <v>1324</v>
      </c>
      <c r="B22" s="174" t="s">
        <v>1289</v>
      </c>
      <c r="C22" s="174" t="s">
        <v>1207</v>
      </c>
      <c r="D22" s="174" t="s">
        <v>1290</v>
      </c>
      <c r="E22" s="174" t="s">
        <v>1325</v>
      </c>
      <c r="F22" s="174" t="s">
        <v>1311</v>
      </c>
      <c r="G22" s="174" t="s">
        <v>1293</v>
      </c>
      <c r="H22" s="174" t="s">
        <v>1326</v>
      </c>
      <c r="I22" s="174" t="s">
        <v>1327</v>
      </c>
      <c r="J22" s="174" t="s">
        <v>1328</v>
      </c>
      <c r="K22" s="174" t="s">
        <v>1329</v>
      </c>
      <c r="L22" s="174" t="s">
        <v>1330</v>
      </c>
      <c r="M22" s="174" t="s">
        <v>1331</v>
      </c>
      <c r="N22" s="174" t="s">
        <v>1332</v>
      </c>
      <c r="O22" s="174" t="s">
        <v>1200</v>
      </c>
      <c r="P22" s="174" t="s">
        <v>1318</v>
      </c>
      <c r="Q22" s="174" t="s">
        <v>1319</v>
      </c>
      <c r="R22" s="174" t="s">
        <v>1333</v>
      </c>
      <c r="S22" s="174" t="s">
        <v>1085</v>
      </c>
      <c r="T22" s="174" t="s">
        <v>1276</v>
      </c>
      <c r="U22" s="174">
        <v>10</v>
      </c>
      <c r="V22" s="174" t="s">
        <v>1334</v>
      </c>
      <c r="W22" s="174" t="s">
        <v>1335</v>
      </c>
      <c r="X22" s="174" t="s">
        <v>1336</v>
      </c>
    </row>
    <row r="23" spans="1:24" ht="150">
      <c r="A23" s="174" t="s">
        <v>1337</v>
      </c>
      <c r="B23" s="174" t="s">
        <v>1190</v>
      </c>
      <c r="C23" s="174" t="s">
        <v>1191</v>
      </c>
      <c r="D23" s="174" t="s">
        <v>1192</v>
      </c>
      <c r="E23" s="174" t="s">
        <v>1338</v>
      </c>
      <c r="F23" s="174" t="s">
        <v>1339</v>
      </c>
      <c r="G23" s="174" t="s">
        <v>1340</v>
      </c>
      <c r="H23" s="174" t="s">
        <v>1341</v>
      </c>
      <c r="I23" s="174" t="s">
        <v>1342</v>
      </c>
      <c r="J23" s="174" t="s">
        <v>1343</v>
      </c>
      <c r="K23" s="174" t="s">
        <v>1344</v>
      </c>
      <c r="L23" s="174" t="s">
        <v>1226</v>
      </c>
      <c r="M23" s="174" t="s">
        <v>1345</v>
      </c>
      <c r="N23" s="174" t="s">
        <v>1346</v>
      </c>
      <c r="O23" s="174" t="s">
        <v>1200</v>
      </c>
      <c r="P23" s="174" t="s">
        <v>1198</v>
      </c>
      <c r="Q23" s="174" t="s">
        <v>1347</v>
      </c>
      <c r="R23" s="174" t="s">
        <v>1348</v>
      </c>
      <c r="S23" s="174" t="s">
        <v>1087</v>
      </c>
      <c r="T23" s="174" t="s">
        <v>1230</v>
      </c>
      <c r="U23" s="174">
        <v>20</v>
      </c>
      <c r="V23" s="174" t="s">
        <v>1349</v>
      </c>
      <c r="W23" s="174" t="s">
        <v>1278</v>
      </c>
      <c r="X23" s="174" t="s">
        <v>1350</v>
      </c>
    </row>
    <row r="24" spans="1:24" ht="120">
      <c r="A24" s="174" t="s">
        <v>1351</v>
      </c>
      <c r="B24" s="174" t="s">
        <v>1190</v>
      </c>
      <c r="C24" s="174" t="s">
        <v>1243</v>
      </c>
      <c r="D24" s="174" t="s">
        <v>1352</v>
      </c>
      <c r="E24" s="174" t="s">
        <v>1353</v>
      </c>
      <c r="F24" s="174" t="s">
        <v>1339</v>
      </c>
      <c r="G24" s="174" t="s">
        <v>1354</v>
      </c>
      <c r="H24" s="174"/>
      <c r="I24" s="174"/>
      <c r="J24" s="174"/>
      <c r="K24" s="174" t="s">
        <v>1198</v>
      </c>
      <c r="L24" s="174" t="s">
        <v>1347</v>
      </c>
      <c r="M24" s="174" t="s">
        <v>1198</v>
      </c>
      <c r="N24" s="174" t="s">
        <v>1355</v>
      </c>
      <c r="O24" s="174" t="s">
        <v>1200</v>
      </c>
      <c r="P24" s="174" t="s">
        <v>1198</v>
      </c>
      <c r="Q24" s="174" t="s">
        <v>1347</v>
      </c>
      <c r="R24" s="174" t="s">
        <v>1356</v>
      </c>
      <c r="S24" s="174" t="s">
        <v>1087</v>
      </c>
      <c r="T24" s="174" t="s">
        <v>1276</v>
      </c>
      <c r="U24" s="174">
        <v>3</v>
      </c>
      <c r="V24" s="174" t="s">
        <v>1357</v>
      </c>
      <c r="W24" s="174" t="s">
        <v>1358</v>
      </c>
      <c r="X24" s="174" t="s">
        <v>1350</v>
      </c>
    </row>
    <row r="25" spans="1:24" ht="120">
      <c r="A25" s="174" t="s">
        <v>1359</v>
      </c>
      <c r="B25" s="174" t="s">
        <v>1190</v>
      </c>
      <c r="C25" s="174" t="s">
        <v>1243</v>
      </c>
      <c r="D25" s="174" t="s">
        <v>1352</v>
      </c>
      <c r="E25" s="174" t="s">
        <v>1360</v>
      </c>
      <c r="F25" s="174" t="s">
        <v>1339</v>
      </c>
      <c r="G25" s="174" t="s">
        <v>1361</v>
      </c>
      <c r="H25" s="174"/>
      <c r="I25" s="174"/>
      <c r="J25" s="174"/>
      <c r="K25" s="174" t="s">
        <v>1198</v>
      </c>
      <c r="L25" s="174" t="s">
        <v>1347</v>
      </c>
      <c r="M25" s="174" t="s">
        <v>1198</v>
      </c>
      <c r="N25" s="174" t="s">
        <v>1362</v>
      </c>
      <c r="O25" s="174" t="s">
        <v>1200</v>
      </c>
      <c r="P25" s="174" t="s">
        <v>1198</v>
      </c>
      <c r="Q25" s="174" t="s">
        <v>1347</v>
      </c>
      <c r="R25" s="174" t="s">
        <v>1363</v>
      </c>
      <c r="S25" s="174" t="s">
        <v>1087</v>
      </c>
      <c r="T25" s="174" t="s">
        <v>1276</v>
      </c>
      <c r="U25" s="174">
        <v>3</v>
      </c>
      <c r="V25" s="174" t="s">
        <v>1364</v>
      </c>
      <c r="W25" s="174" t="s">
        <v>1365</v>
      </c>
      <c r="X25" s="174" t="s">
        <v>1350</v>
      </c>
    </row>
    <row r="26" spans="1:24" ht="120">
      <c r="A26" s="174" t="s">
        <v>1366</v>
      </c>
      <c r="B26" s="174" t="s">
        <v>1190</v>
      </c>
      <c r="C26" s="174" t="s">
        <v>1243</v>
      </c>
      <c r="D26" s="174" t="s">
        <v>1352</v>
      </c>
      <c r="E26" s="174" t="s">
        <v>1367</v>
      </c>
      <c r="F26" s="174" t="s">
        <v>1339</v>
      </c>
      <c r="G26" s="174" t="s">
        <v>1368</v>
      </c>
      <c r="H26" s="174" t="s">
        <v>1369</v>
      </c>
      <c r="I26" s="174" t="s">
        <v>1370</v>
      </c>
      <c r="J26" s="174" t="s">
        <v>1371</v>
      </c>
      <c r="K26" s="174" t="s">
        <v>1198</v>
      </c>
      <c r="L26" s="174" t="s">
        <v>1226</v>
      </c>
      <c r="M26" s="174" t="s">
        <v>1198</v>
      </c>
      <c r="N26" s="174" t="s">
        <v>1372</v>
      </c>
      <c r="O26" s="174" t="s">
        <v>1200</v>
      </c>
      <c r="P26" s="174" t="s">
        <v>1198</v>
      </c>
      <c r="Q26" s="174" t="s">
        <v>1226</v>
      </c>
      <c r="R26" s="174" t="s">
        <v>1373</v>
      </c>
      <c r="S26" s="174" t="s">
        <v>1087</v>
      </c>
      <c r="T26" s="174" t="s">
        <v>1230</v>
      </c>
      <c r="U26" s="174">
        <v>3</v>
      </c>
      <c r="V26" s="174" t="s">
        <v>1374</v>
      </c>
      <c r="W26" s="174" t="s">
        <v>1375</v>
      </c>
      <c r="X26" s="174" t="s">
        <v>1350</v>
      </c>
    </row>
    <row r="27" spans="1:24" ht="150">
      <c r="A27" s="174" t="s">
        <v>1376</v>
      </c>
      <c r="B27" s="174" t="s">
        <v>1190</v>
      </c>
      <c r="C27" s="174" t="s">
        <v>1191</v>
      </c>
      <c r="D27" s="174" t="s">
        <v>1192</v>
      </c>
      <c r="E27" s="174" t="s">
        <v>1377</v>
      </c>
      <c r="F27" s="174" t="s">
        <v>1339</v>
      </c>
      <c r="G27" s="174" t="s">
        <v>1378</v>
      </c>
      <c r="H27" s="174" t="s">
        <v>1341</v>
      </c>
      <c r="I27" s="174" t="s">
        <v>1379</v>
      </c>
      <c r="J27" s="174" t="s">
        <v>1380</v>
      </c>
      <c r="K27" s="174" t="s">
        <v>1198</v>
      </c>
      <c r="L27" s="174" t="s">
        <v>1347</v>
      </c>
      <c r="M27" s="174" t="s">
        <v>1198</v>
      </c>
      <c r="N27" s="174" t="s">
        <v>1381</v>
      </c>
      <c r="O27" s="174" t="s">
        <v>1200</v>
      </c>
      <c r="P27" s="174" t="s">
        <v>1198</v>
      </c>
      <c r="Q27" s="174" t="s">
        <v>1347</v>
      </c>
      <c r="R27" s="174" t="s">
        <v>1382</v>
      </c>
      <c r="S27" s="174" t="s">
        <v>1087</v>
      </c>
      <c r="T27" s="174" t="s">
        <v>1276</v>
      </c>
      <c r="U27" s="174">
        <v>20</v>
      </c>
      <c r="V27" s="174" t="s">
        <v>1383</v>
      </c>
      <c r="W27" s="174" t="s">
        <v>1278</v>
      </c>
      <c r="X27" s="174" t="s">
        <v>1350</v>
      </c>
    </row>
    <row r="28" spans="1:24" ht="195">
      <c r="A28" s="174" t="s">
        <v>1384</v>
      </c>
      <c r="B28" s="174" t="s">
        <v>1221</v>
      </c>
      <c r="C28" s="174" t="s">
        <v>1207</v>
      </c>
      <c r="D28" s="174" t="s">
        <v>1222</v>
      </c>
      <c r="E28" s="174" t="s">
        <v>1385</v>
      </c>
      <c r="F28" s="174" t="s">
        <v>1339</v>
      </c>
      <c r="G28" s="174" t="s">
        <v>1386</v>
      </c>
      <c r="H28" s="174"/>
      <c r="I28" s="174"/>
      <c r="J28" s="174"/>
      <c r="K28" s="174" t="s">
        <v>1198</v>
      </c>
      <c r="L28" s="174" t="s">
        <v>1387</v>
      </c>
      <c r="M28" s="174" t="s">
        <v>1198</v>
      </c>
      <c r="N28" s="174" t="s">
        <v>1388</v>
      </c>
      <c r="O28" s="174" t="s">
        <v>1200</v>
      </c>
      <c r="P28" s="174" t="s">
        <v>1198</v>
      </c>
      <c r="Q28" s="174" t="s">
        <v>1226</v>
      </c>
      <c r="R28" s="174" t="s">
        <v>1389</v>
      </c>
      <c r="S28" s="174" t="s">
        <v>1087</v>
      </c>
      <c r="T28" s="174" t="s">
        <v>1203</v>
      </c>
      <c r="U28" s="174">
        <v>10</v>
      </c>
      <c r="V28" s="174" t="s">
        <v>1390</v>
      </c>
      <c r="W28" s="174" t="s">
        <v>1391</v>
      </c>
      <c r="X28" s="174" t="s">
        <v>1392</v>
      </c>
    </row>
    <row r="29" spans="1:24" ht="150">
      <c r="A29" s="174" t="s">
        <v>1393</v>
      </c>
      <c r="B29" s="174" t="s">
        <v>1190</v>
      </c>
      <c r="C29" s="174" t="s">
        <v>1191</v>
      </c>
      <c r="D29" s="174" t="s">
        <v>1192</v>
      </c>
      <c r="E29" s="174" t="s">
        <v>1394</v>
      </c>
      <c r="F29" s="174" t="s">
        <v>1339</v>
      </c>
      <c r="G29" s="174" t="s">
        <v>1395</v>
      </c>
      <c r="H29" s="174" t="s">
        <v>1396</v>
      </c>
      <c r="I29" s="174" t="s">
        <v>1397</v>
      </c>
      <c r="J29" s="174"/>
      <c r="K29" s="174" t="s">
        <v>1398</v>
      </c>
      <c r="L29" s="174" t="s">
        <v>1399</v>
      </c>
      <c r="M29" s="174" t="s">
        <v>1212</v>
      </c>
      <c r="N29" s="174" t="s">
        <v>1400</v>
      </c>
      <c r="O29" s="174" t="s">
        <v>1214</v>
      </c>
      <c r="P29" s="174" t="s">
        <v>1266</v>
      </c>
      <c r="Q29" s="174" t="s">
        <v>1401</v>
      </c>
      <c r="R29" s="174" t="s">
        <v>1402</v>
      </c>
      <c r="S29" s="174" t="s">
        <v>1087</v>
      </c>
      <c r="T29" s="174" t="s">
        <v>1403</v>
      </c>
      <c r="U29" s="174">
        <v>20</v>
      </c>
      <c r="V29" s="174" t="s">
        <v>1404</v>
      </c>
      <c r="W29" s="174" t="s">
        <v>1405</v>
      </c>
      <c r="X29" s="174"/>
    </row>
    <row r="30" spans="1:24" ht="105">
      <c r="A30" s="174" t="s">
        <v>1406</v>
      </c>
      <c r="B30" s="174" t="s">
        <v>1289</v>
      </c>
      <c r="C30" s="174" t="s">
        <v>1207</v>
      </c>
      <c r="D30" s="174" t="s">
        <v>1290</v>
      </c>
      <c r="E30" s="174" t="s">
        <v>1407</v>
      </c>
      <c r="F30" s="174" t="s">
        <v>1339</v>
      </c>
      <c r="G30" s="174" t="s">
        <v>1293</v>
      </c>
      <c r="H30" s="174" t="s">
        <v>1408</v>
      </c>
      <c r="I30" s="174" t="s">
        <v>1409</v>
      </c>
      <c r="J30" s="174" t="s">
        <v>1410</v>
      </c>
      <c r="K30" s="174" t="s">
        <v>1301</v>
      </c>
      <c r="L30" s="174" t="s">
        <v>1302</v>
      </c>
      <c r="M30" s="174" t="s">
        <v>1411</v>
      </c>
      <c r="N30" s="174" t="s">
        <v>1412</v>
      </c>
      <c r="O30" s="174"/>
      <c r="P30" s="174" t="s">
        <v>1301</v>
      </c>
      <c r="Q30" s="174" t="s">
        <v>1302</v>
      </c>
      <c r="R30" s="174" t="s">
        <v>1413</v>
      </c>
      <c r="S30" s="174" t="s">
        <v>1087</v>
      </c>
      <c r="T30" s="174" t="s">
        <v>1414</v>
      </c>
      <c r="U30" s="174">
        <v>10</v>
      </c>
      <c r="V30" s="174" t="s">
        <v>1415</v>
      </c>
      <c r="W30" s="174" t="s">
        <v>1278</v>
      </c>
      <c r="X30" s="174" t="s">
        <v>1416</v>
      </c>
    </row>
  </sheetData>
  <mergeCells count="17">
    <mergeCell ref="O10:Q10"/>
    <mergeCell ref="R10:R11"/>
    <mergeCell ref="S10:S11"/>
    <mergeCell ref="T10:W10"/>
    <mergeCell ref="A8:X8"/>
    <mergeCell ref="A10:A11"/>
    <mergeCell ref="B10:B11"/>
    <mergeCell ref="C10:C11"/>
    <mergeCell ref="D10:D11"/>
    <mergeCell ref="E10:E11"/>
    <mergeCell ref="F10:F11"/>
    <mergeCell ref="G10:G11"/>
    <mergeCell ref="H10:H11"/>
    <mergeCell ref="I10:I11"/>
    <mergeCell ref="X10:X11"/>
    <mergeCell ref="J10:J11"/>
    <mergeCell ref="K10:N10"/>
  </mergeCells>
  <pageMargins left="0.7" right="0.7" top="0.75" bottom="0.75" header="0.3" footer="0.3"/>
  <pageSetup scale="30" orientation="portrait"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1"/>
  <sheetViews>
    <sheetView view="pageBreakPreview" zoomScale="60" zoomScaleNormal="100" workbookViewId="0">
      <selection activeCell="H19" sqref="H19"/>
    </sheetView>
  </sheetViews>
  <sheetFormatPr baseColWidth="10" defaultRowHeight="15"/>
  <sheetData>
    <row r="2" spans="1:23">
      <c r="D2" s="169" t="s">
        <v>1150</v>
      </c>
      <c r="E2" s="170" t="s">
        <v>1151</v>
      </c>
      <c r="I2" s="169" t="s">
        <v>1152</v>
      </c>
      <c r="J2" s="171"/>
      <c r="N2" s="169" t="s">
        <v>1153</v>
      </c>
      <c r="O2" s="175">
        <v>44178</v>
      </c>
    </row>
    <row r="3" spans="1:23">
      <c r="I3" s="169" t="s">
        <v>1155</v>
      </c>
      <c r="J3" s="172" t="s">
        <v>1156</v>
      </c>
    </row>
    <row r="4" spans="1:23">
      <c r="D4" s="169" t="s">
        <v>1157</v>
      </c>
      <c r="E4" s="170" t="s">
        <v>1158</v>
      </c>
      <c r="I4" s="169" t="s">
        <v>1159</v>
      </c>
      <c r="J4" s="172"/>
    </row>
    <row r="5" spans="1:23">
      <c r="I5" s="169" t="s">
        <v>1160</v>
      </c>
      <c r="J5" s="172"/>
    </row>
    <row r="6" spans="1:23">
      <c r="I6" s="169" t="s">
        <v>1161</v>
      </c>
      <c r="J6" s="172"/>
      <c r="K6" s="169" t="s">
        <v>1162</v>
      </c>
    </row>
    <row r="7" spans="1:23" ht="26.25">
      <c r="A7" s="602" t="s">
        <v>1417</v>
      </c>
      <c r="B7" s="603"/>
      <c r="C7" s="603"/>
      <c r="D7" s="603"/>
      <c r="E7" s="603"/>
      <c r="F7" s="603"/>
      <c r="G7" s="603"/>
      <c r="H7" s="603"/>
      <c r="I7" s="603"/>
      <c r="J7" s="603"/>
      <c r="K7" s="603"/>
      <c r="L7" s="603"/>
      <c r="M7" s="603"/>
      <c r="N7" s="603"/>
      <c r="O7" s="603"/>
      <c r="P7" s="603"/>
      <c r="Q7" s="603"/>
      <c r="R7" s="603"/>
      <c r="S7" s="603"/>
      <c r="T7" s="603"/>
      <c r="U7" s="603"/>
      <c r="V7" s="603"/>
      <c r="W7" s="603"/>
    </row>
    <row r="9" spans="1:23">
      <c r="A9" s="601" t="s">
        <v>1418</v>
      </c>
      <c r="B9" s="601" t="s">
        <v>1165</v>
      </c>
      <c r="C9" s="601" t="s">
        <v>1166</v>
      </c>
      <c r="D9" s="601" t="s">
        <v>1167</v>
      </c>
      <c r="E9" s="601" t="s">
        <v>1419</v>
      </c>
      <c r="F9" s="601" t="s">
        <v>1420</v>
      </c>
      <c r="G9" s="601" t="s">
        <v>1421</v>
      </c>
      <c r="H9" s="601"/>
      <c r="I9" s="601"/>
      <c r="J9" s="601"/>
      <c r="K9" s="601" t="s">
        <v>1422</v>
      </c>
      <c r="L9" s="601" t="s">
        <v>1423</v>
      </c>
      <c r="M9" s="601" t="s">
        <v>1424</v>
      </c>
      <c r="N9" s="601" t="s">
        <v>1425</v>
      </c>
      <c r="O9" s="601" t="s">
        <v>1426</v>
      </c>
      <c r="P9" s="601" t="s">
        <v>1427</v>
      </c>
      <c r="Q9" s="601" t="s">
        <v>1428</v>
      </c>
      <c r="R9" s="601" t="s">
        <v>1175</v>
      </c>
      <c r="S9" s="601"/>
      <c r="T9" s="601"/>
      <c r="U9" s="601" t="s">
        <v>1429</v>
      </c>
      <c r="V9" s="601"/>
      <c r="W9" s="601" t="s">
        <v>1179</v>
      </c>
    </row>
    <row r="10" spans="1:23">
      <c r="A10" s="601"/>
      <c r="B10" s="601"/>
      <c r="C10" s="601"/>
      <c r="D10" s="601"/>
      <c r="E10" s="601"/>
      <c r="F10" s="601"/>
      <c r="G10" s="173" t="s">
        <v>1430</v>
      </c>
      <c r="H10" s="173" t="s">
        <v>1431</v>
      </c>
      <c r="I10" s="173" t="s">
        <v>1432</v>
      </c>
      <c r="J10" s="173" t="s">
        <v>1433</v>
      </c>
      <c r="K10" s="601"/>
      <c r="L10" s="601"/>
      <c r="M10" s="601"/>
      <c r="N10" s="601"/>
      <c r="O10" s="601"/>
      <c r="P10" s="601"/>
      <c r="Q10" s="601"/>
      <c r="R10" s="173" t="s">
        <v>1184</v>
      </c>
      <c r="S10" s="173" t="s">
        <v>1180</v>
      </c>
      <c r="T10" s="173" t="s">
        <v>1181</v>
      </c>
      <c r="U10" s="173" t="s">
        <v>1434</v>
      </c>
      <c r="V10" s="173" t="s">
        <v>1435</v>
      </c>
      <c r="W10" s="601"/>
    </row>
    <row r="11" spans="1:23">
      <c r="A11" s="174"/>
      <c r="B11" s="174"/>
      <c r="C11" s="174"/>
      <c r="D11" s="174"/>
      <c r="E11" s="174"/>
      <c r="F11" s="174"/>
      <c r="G11" s="174"/>
      <c r="H11" s="174"/>
      <c r="I11" s="174"/>
      <c r="J11" s="174"/>
      <c r="K11" s="174"/>
      <c r="L11" s="174"/>
      <c r="M11" s="174"/>
      <c r="N11" s="174"/>
      <c r="O11" s="174"/>
      <c r="P11" s="174"/>
      <c r="Q11" s="174"/>
      <c r="R11" s="174"/>
      <c r="S11" s="174"/>
      <c r="T11" s="174"/>
      <c r="U11" s="174"/>
      <c r="V11" s="174"/>
      <c r="W11" s="174"/>
    </row>
  </sheetData>
  <mergeCells count="18">
    <mergeCell ref="R9:T9"/>
    <mergeCell ref="A7:W7"/>
    <mergeCell ref="A9:A10"/>
    <mergeCell ref="B9:B10"/>
    <mergeCell ref="C9:C10"/>
    <mergeCell ref="D9:D10"/>
    <mergeCell ref="E9:E10"/>
    <mergeCell ref="F9:F10"/>
    <mergeCell ref="G9:J9"/>
    <mergeCell ref="K9:K10"/>
    <mergeCell ref="L9:L10"/>
    <mergeCell ref="U9:V9"/>
    <mergeCell ref="W9:W10"/>
    <mergeCell ref="M9:M10"/>
    <mergeCell ref="N9:N10"/>
    <mergeCell ref="O9:O10"/>
    <mergeCell ref="P9:P10"/>
    <mergeCell ref="Q9:Q10"/>
  </mergeCells>
  <pageMargins left="0.7" right="0.7" top="0.75" bottom="0.75" header="0.3" footer="0.3"/>
  <pageSetup scale="24" orientation="portrait" horizontalDpi="0"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4"/>
  <sheetViews>
    <sheetView view="pageBreakPreview" topLeftCell="A108" zoomScale="44" zoomScaleNormal="100" zoomScaleSheetLayoutView="44" workbookViewId="0">
      <selection activeCell="B157" sqref="B157"/>
    </sheetView>
  </sheetViews>
  <sheetFormatPr baseColWidth="10" defaultRowHeight="15"/>
  <cols>
    <col min="2" max="2" width="23.42578125" customWidth="1"/>
    <col min="3" max="3" width="17.42578125" customWidth="1"/>
    <col min="10" max="10" width="85" customWidth="1"/>
  </cols>
  <sheetData>
    <row r="1" spans="1:11">
      <c r="A1" s="176"/>
      <c r="B1" s="176"/>
      <c r="C1" s="176"/>
      <c r="D1" s="176"/>
      <c r="E1" s="176"/>
      <c r="F1" s="176"/>
      <c r="G1" s="176"/>
      <c r="H1" s="176"/>
      <c r="I1" s="176"/>
      <c r="J1" s="176"/>
      <c r="K1" s="176"/>
    </row>
    <row r="2" spans="1:11">
      <c r="A2" s="607" t="s">
        <v>0</v>
      </c>
      <c r="B2" s="607"/>
      <c r="C2" s="607"/>
      <c r="D2" s="607"/>
      <c r="E2" s="607"/>
      <c r="F2" s="607"/>
      <c r="G2" s="607"/>
      <c r="H2" s="607"/>
      <c r="I2" s="607"/>
      <c r="J2" s="607"/>
      <c r="K2" s="177"/>
    </row>
    <row r="3" spans="1:11">
      <c r="A3" s="608" t="s">
        <v>1436</v>
      </c>
      <c r="B3" s="608"/>
      <c r="C3" s="608"/>
      <c r="D3" s="608"/>
      <c r="E3" s="608"/>
      <c r="F3" s="608"/>
      <c r="G3" s="608"/>
      <c r="H3" s="608"/>
      <c r="I3" s="608"/>
      <c r="J3" s="608"/>
      <c r="K3" s="177"/>
    </row>
    <row r="4" spans="1:11">
      <c r="A4" s="609"/>
      <c r="B4" s="609"/>
      <c r="C4" s="609"/>
      <c r="D4" s="609"/>
      <c r="E4" s="609"/>
      <c r="F4" s="609"/>
      <c r="G4" s="609"/>
      <c r="H4" s="609"/>
      <c r="I4" s="609"/>
      <c r="J4" s="609"/>
      <c r="K4" s="609"/>
    </row>
    <row r="5" spans="1:11">
      <c r="A5" s="176"/>
      <c r="B5" s="176"/>
      <c r="C5" s="176"/>
      <c r="D5" s="176"/>
      <c r="E5" s="176"/>
      <c r="F5" s="176"/>
      <c r="G5" s="176"/>
      <c r="H5" s="176"/>
      <c r="I5" s="176"/>
      <c r="J5" s="176"/>
      <c r="K5" s="176"/>
    </row>
    <row r="6" spans="1:11">
      <c r="A6" s="178"/>
      <c r="B6" s="179"/>
      <c r="C6" s="610" t="s">
        <v>1437</v>
      </c>
      <c r="D6" s="610"/>
      <c r="E6" s="611" t="s">
        <v>1438</v>
      </c>
      <c r="F6" s="611"/>
      <c r="G6" s="611"/>
      <c r="H6" s="611"/>
      <c r="I6" s="611"/>
      <c r="J6" s="611"/>
      <c r="K6" s="176"/>
    </row>
    <row r="7" spans="1:11">
      <c r="A7" s="178"/>
      <c r="B7" s="179"/>
      <c r="C7" s="180"/>
      <c r="D7" s="179"/>
      <c r="E7" s="179"/>
      <c r="F7" s="179"/>
      <c r="G7" s="179"/>
      <c r="H7" s="179"/>
      <c r="I7" s="179"/>
      <c r="J7" s="176"/>
      <c r="K7" s="176"/>
    </row>
    <row r="8" spans="1:11">
      <c r="A8" s="178"/>
      <c r="B8" s="179"/>
      <c r="C8" s="180"/>
      <c r="D8" s="179"/>
      <c r="E8" s="181"/>
      <c r="F8" s="181"/>
      <c r="G8" s="179"/>
      <c r="H8" s="179"/>
      <c r="I8" s="179"/>
      <c r="J8" s="176"/>
      <c r="K8" s="176"/>
    </row>
    <row r="9" spans="1:11">
      <c r="A9" s="182"/>
      <c r="B9" s="183" t="s">
        <v>1439</v>
      </c>
      <c r="C9" s="184" t="s">
        <v>1440</v>
      </c>
      <c r="D9" s="185"/>
      <c r="E9" s="185"/>
      <c r="F9" s="179"/>
      <c r="G9" s="179"/>
      <c r="H9" s="179"/>
      <c r="I9" s="179"/>
      <c r="J9" s="181" t="s">
        <v>1441</v>
      </c>
      <c r="K9" s="186"/>
    </row>
    <row r="10" spans="1:11">
      <c r="A10" s="176"/>
      <c r="B10" s="187"/>
      <c r="C10" s="182"/>
      <c r="D10" s="176"/>
      <c r="E10" s="176"/>
      <c r="F10" s="176"/>
      <c r="G10" s="176"/>
      <c r="H10" s="176"/>
      <c r="I10" s="176"/>
      <c r="J10" s="188"/>
      <c r="K10" s="176"/>
    </row>
    <row r="11" spans="1:11" ht="15.75" thickBot="1">
      <c r="A11" s="176"/>
      <c r="B11" s="176"/>
      <c r="C11" s="176"/>
      <c r="D11" s="176"/>
      <c r="E11" s="176"/>
      <c r="F11" s="176"/>
      <c r="G11" s="176"/>
      <c r="H11" s="176"/>
      <c r="I11" s="176"/>
      <c r="J11" s="176"/>
      <c r="K11" s="176"/>
    </row>
    <row r="12" spans="1:11" ht="15.75" thickBot="1">
      <c r="A12" s="604" t="s">
        <v>1442</v>
      </c>
      <c r="B12" s="605"/>
      <c r="C12" s="605"/>
      <c r="D12" s="605"/>
      <c r="E12" s="605"/>
      <c r="F12" s="605"/>
      <c r="G12" s="605"/>
      <c r="H12" s="605"/>
      <c r="I12" s="605"/>
      <c r="J12" s="606"/>
      <c r="K12" s="176"/>
    </row>
    <row r="13" spans="1:11" ht="15.75" thickBot="1">
      <c r="A13" s="189"/>
      <c r="B13" s="189"/>
      <c r="C13" s="189"/>
      <c r="D13" s="189"/>
      <c r="E13" s="189"/>
      <c r="F13" s="189"/>
      <c r="G13" s="189"/>
      <c r="H13" s="189"/>
      <c r="I13" s="189"/>
      <c r="J13" s="189"/>
      <c r="K13" s="176"/>
    </row>
    <row r="14" spans="1:11" ht="15.75" thickBot="1">
      <c r="A14" s="612" t="s">
        <v>1443</v>
      </c>
      <c r="B14" s="613"/>
      <c r="C14" s="613"/>
      <c r="D14" s="614"/>
      <c r="E14" s="615" t="s">
        <v>1444</v>
      </c>
      <c r="F14" s="613"/>
      <c r="G14" s="614"/>
      <c r="H14" s="616" t="s">
        <v>1445</v>
      </c>
      <c r="I14" s="616"/>
      <c r="J14" s="618" t="s">
        <v>1446</v>
      </c>
      <c r="K14" s="176"/>
    </row>
    <row r="15" spans="1:11" ht="15.75" thickBot="1">
      <c r="A15" s="621" t="s">
        <v>1447</v>
      </c>
      <c r="B15" s="623" t="s">
        <v>1168</v>
      </c>
      <c r="C15" s="623" t="s">
        <v>1448</v>
      </c>
      <c r="D15" s="625" t="s">
        <v>1449</v>
      </c>
      <c r="E15" s="627" t="s">
        <v>1450</v>
      </c>
      <c r="F15" s="628"/>
      <c r="G15" s="629"/>
      <c r="H15" s="617"/>
      <c r="I15" s="617"/>
      <c r="J15" s="619"/>
      <c r="K15" s="176"/>
    </row>
    <row r="16" spans="1:11">
      <c r="A16" s="622"/>
      <c r="B16" s="624"/>
      <c r="C16" s="624"/>
      <c r="D16" s="626"/>
      <c r="E16" s="190" t="s">
        <v>1180</v>
      </c>
      <c r="F16" s="190" t="s">
        <v>1181</v>
      </c>
      <c r="G16" s="190" t="s">
        <v>1183</v>
      </c>
      <c r="H16" s="190" t="s">
        <v>1451</v>
      </c>
      <c r="I16" s="191" t="s">
        <v>1452</v>
      </c>
      <c r="J16" s="620"/>
      <c r="K16" s="176"/>
    </row>
    <row r="17" spans="1:11">
      <c r="A17" s="192">
        <v>5</v>
      </c>
      <c r="B17" s="193">
        <v>6</v>
      </c>
      <c r="C17" s="193">
        <v>7</v>
      </c>
      <c r="D17" s="193">
        <v>8</v>
      </c>
      <c r="E17" s="194">
        <v>9</v>
      </c>
      <c r="F17" s="194">
        <v>10</v>
      </c>
      <c r="G17" s="194">
        <v>11</v>
      </c>
      <c r="H17" s="194">
        <v>12</v>
      </c>
      <c r="I17" s="194">
        <v>13</v>
      </c>
      <c r="J17" s="195">
        <v>14</v>
      </c>
      <c r="K17" s="176"/>
    </row>
    <row r="18" spans="1:11">
      <c r="A18" s="196" t="s">
        <v>1190</v>
      </c>
      <c r="B18" s="197" t="s">
        <v>1453</v>
      </c>
      <c r="C18" s="198" t="s">
        <v>1454</v>
      </c>
      <c r="D18" s="199">
        <v>2200</v>
      </c>
      <c r="E18" s="200" t="s">
        <v>1455</v>
      </c>
      <c r="F18" s="200" t="s">
        <v>1456</v>
      </c>
      <c r="G18" s="201">
        <v>2200</v>
      </c>
      <c r="H18" s="202">
        <v>0</v>
      </c>
      <c r="I18" s="203">
        <v>0</v>
      </c>
      <c r="J18" s="204" t="s">
        <v>1457</v>
      </c>
      <c r="K18" s="176"/>
    </row>
    <row r="19" spans="1:11">
      <c r="A19" s="196" t="s">
        <v>1190</v>
      </c>
      <c r="B19" s="197" t="s">
        <v>1458</v>
      </c>
      <c r="C19" s="198" t="s">
        <v>1340</v>
      </c>
      <c r="D19" s="199">
        <v>8802</v>
      </c>
      <c r="E19" s="200" t="s">
        <v>1459</v>
      </c>
      <c r="F19" s="200" t="s">
        <v>1456</v>
      </c>
      <c r="G19" s="201">
        <v>8602</v>
      </c>
      <c r="H19" s="202">
        <v>200</v>
      </c>
      <c r="I19" s="203">
        <v>0</v>
      </c>
      <c r="J19" s="204" t="s">
        <v>1460</v>
      </c>
      <c r="K19" s="176"/>
    </row>
    <row r="20" spans="1:11">
      <c r="A20" s="196" t="s">
        <v>1190</v>
      </c>
      <c r="B20" s="197" t="s">
        <v>1461</v>
      </c>
      <c r="C20" s="198" t="s">
        <v>1462</v>
      </c>
      <c r="D20" s="199">
        <v>4408</v>
      </c>
      <c r="E20" s="200" t="s">
        <v>1309</v>
      </c>
      <c r="F20" s="200" t="s">
        <v>1456</v>
      </c>
      <c r="G20" s="201">
        <v>4408</v>
      </c>
      <c r="H20" s="202">
        <v>0</v>
      </c>
      <c r="I20" s="203">
        <v>0</v>
      </c>
      <c r="J20" s="204" t="s">
        <v>1463</v>
      </c>
      <c r="K20" s="176"/>
    </row>
    <row r="21" spans="1:11" ht="36">
      <c r="A21" s="196" t="s">
        <v>1190</v>
      </c>
      <c r="B21" s="197" t="s">
        <v>1464</v>
      </c>
      <c r="C21" s="198" t="s">
        <v>1465</v>
      </c>
      <c r="D21" s="199">
        <v>24150</v>
      </c>
      <c r="E21" s="200" t="s">
        <v>1466</v>
      </c>
      <c r="F21" s="200" t="s">
        <v>1456</v>
      </c>
      <c r="G21" s="201">
        <v>24150</v>
      </c>
      <c r="H21" s="202">
        <v>0</v>
      </c>
      <c r="I21" s="203">
        <v>0</v>
      </c>
      <c r="J21" s="204" t="s">
        <v>1457</v>
      </c>
      <c r="K21" s="176"/>
    </row>
    <row r="22" spans="1:11" ht="36">
      <c r="A22" s="196" t="s">
        <v>1190</v>
      </c>
      <c r="B22" s="197" t="s">
        <v>1467</v>
      </c>
      <c r="C22" s="198" t="s">
        <v>1468</v>
      </c>
      <c r="D22" s="199">
        <f>14375</f>
        <v>14375</v>
      </c>
      <c r="E22" s="200" t="s">
        <v>1469</v>
      </c>
      <c r="F22" s="200" t="s">
        <v>1456</v>
      </c>
      <c r="G22" s="201">
        <f>14375</f>
        <v>14375</v>
      </c>
      <c r="H22" s="202">
        <v>0</v>
      </c>
      <c r="I22" s="203">
        <v>0</v>
      </c>
      <c r="J22" s="204" t="s">
        <v>1457</v>
      </c>
      <c r="K22" s="176"/>
    </row>
    <row r="23" spans="1:11">
      <c r="A23" s="196" t="s">
        <v>1190</v>
      </c>
      <c r="B23" s="197" t="s">
        <v>1470</v>
      </c>
      <c r="C23" s="198" t="s">
        <v>1471</v>
      </c>
      <c r="D23" s="199">
        <v>11600</v>
      </c>
      <c r="E23" s="200" t="s">
        <v>1466</v>
      </c>
      <c r="F23" s="200" t="s">
        <v>1456</v>
      </c>
      <c r="G23" s="201">
        <v>11600</v>
      </c>
      <c r="H23" s="202">
        <v>0</v>
      </c>
      <c r="I23" s="203">
        <v>0</v>
      </c>
      <c r="J23" s="204" t="s">
        <v>1457</v>
      </c>
      <c r="K23" s="176"/>
    </row>
    <row r="24" spans="1:11">
      <c r="A24" s="196" t="s">
        <v>1190</v>
      </c>
      <c r="B24" s="197" t="s">
        <v>1472</v>
      </c>
      <c r="C24" s="197" t="s">
        <v>1454</v>
      </c>
      <c r="D24" s="205">
        <v>2300</v>
      </c>
      <c r="E24" s="200" t="s">
        <v>1466</v>
      </c>
      <c r="F24" s="200" t="s">
        <v>1456</v>
      </c>
      <c r="G24" s="205">
        <v>2300</v>
      </c>
      <c r="H24" s="206">
        <v>0</v>
      </c>
      <c r="I24" s="203">
        <v>0</v>
      </c>
      <c r="J24" s="207" t="s">
        <v>1473</v>
      </c>
      <c r="K24" s="176"/>
    </row>
    <row r="25" spans="1:11" ht="89.25" customHeight="1">
      <c r="A25" s="196" t="s">
        <v>1190</v>
      </c>
      <c r="B25" s="208" t="s">
        <v>1193</v>
      </c>
      <c r="C25" s="208" t="s">
        <v>1195</v>
      </c>
      <c r="D25" s="205">
        <v>12800</v>
      </c>
      <c r="E25" s="200" t="s">
        <v>1196</v>
      </c>
      <c r="F25" s="200" t="s">
        <v>1474</v>
      </c>
      <c r="G25" s="205">
        <v>12800</v>
      </c>
      <c r="H25" s="206">
        <v>0</v>
      </c>
      <c r="I25" s="203">
        <v>0</v>
      </c>
      <c r="J25" s="204" t="s">
        <v>1463</v>
      </c>
      <c r="K25" s="176"/>
    </row>
    <row r="26" spans="1:11" ht="60">
      <c r="A26" s="196" t="s">
        <v>1190</v>
      </c>
      <c r="B26" s="208" t="s">
        <v>1208</v>
      </c>
      <c r="C26" s="208" t="s">
        <v>1209</v>
      </c>
      <c r="D26" s="205">
        <v>8000.52</v>
      </c>
      <c r="E26" s="200" t="s">
        <v>1210</v>
      </c>
      <c r="F26" s="200" t="s">
        <v>1475</v>
      </c>
      <c r="G26" s="205">
        <v>8000.52</v>
      </c>
      <c r="H26" s="206">
        <v>0</v>
      </c>
      <c r="I26" s="203">
        <v>0</v>
      </c>
      <c r="J26" s="204" t="s">
        <v>1463</v>
      </c>
      <c r="K26" s="176"/>
    </row>
    <row r="27" spans="1:11" ht="80.25" customHeight="1">
      <c r="A27" s="196" t="s">
        <v>1190</v>
      </c>
      <c r="B27" s="208" t="s">
        <v>1279</v>
      </c>
      <c r="C27" s="208" t="s">
        <v>1281</v>
      </c>
      <c r="D27" s="205">
        <v>9000</v>
      </c>
      <c r="E27" s="200" t="s">
        <v>1210</v>
      </c>
      <c r="F27" s="200" t="s">
        <v>1475</v>
      </c>
      <c r="G27" s="205">
        <v>9000</v>
      </c>
      <c r="H27" s="206">
        <v>0</v>
      </c>
      <c r="I27" s="203">
        <v>0</v>
      </c>
      <c r="J27" s="204" t="s">
        <v>1463</v>
      </c>
      <c r="K27" s="176"/>
    </row>
    <row r="28" spans="1:11">
      <c r="A28" s="196" t="s">
        <v>1190</v>
      </c>
      <c r="B28" s="197" t="s">
        <v>1476</v>
      </c>
      <c r="C28" s="209" t="s">
        <v>1477</v>
      </c>
      <c r="D28" s="205">
        <v>8499.99</v>
      </c>
      <c r="E28" s="200" t="s">
        <v>1478</v>
      </c>
      <c r="F28" s="200" t="s">
        <v>1479</v>
      </c>
      <c r="G28" s="205">
        <v>8499.99</v>
      </c>
      <c r="H28" s="202">
        <v>0</v>
      </c>
      <c r="I28" s="203">
        <v>0</v>
      </c>
      <c r="J28" s="204" t="s">
        <v>1463</v>
      </c>
      <c r="K28" s="176"/>
    </row>
    <row r="29" spans="1:11">
      <c r="A29" s="196" t="s">
        <v>1190</v>
      </c>
      <c r="B29" s="197" t="s">
        <v>1480</v>
      </c>
      <c r="C29" s="210" t="s">
        <v>1481</v>
      </c>
      <c r="D29" s="205">
        <v>3800</v>
      </c>
      <c r="E29" s="200" t="s">
        <v>1478</v>
      </c>
      <c r="F29" s="200" t="s">
        <v>1479</v>
      </c>
      <c r="G29" s="205">
        <v>3800</v>
      </c>
      <c r="H29" s="206">
        <v>0</v>
      </c>
      <c r="I29" s="203">
        <v>0</v>
      </c>
      <c r="J29" s="204" t="s">
        <v>1463</v>
      </c>
      <c r="K29" s="176"/>
    </row>
    <row r="30" spans="1:11">
      <c r="A30" s="196" t="s">
        <v>1190</v>
      </c>
      <c r="B30" s="211" t="s">
        <v>1482</v>
      </c>
      <c r="C30" s="212" t="s">
        <v>1236</v>
      </c>
      <c r="D30" s="213">
        <v>8168.49</v>
      </c>
      <c r="E30" s="196" t="s">
        <v>1240</v>
      </c>
      <c r="F30" s="196" t="s">
        <v>1483</v>
      </c>
      <c r="G30" s="206">
        <v>8168.49</v>
      </c>
      <c r="H30" s="202">
        <v>0</v>
      </c>
      <c r="I30" s="203">
        <v>0</v>
      </c>
      <c r="J30" s="204" t="s">
        <v>1463</v>
      </c>
      <c r="K30" s="176"/>
    </row>
    <row r="31" spans="1:11">
      <c r="A31" s="196" t="s">
        <v>1190</v>
      </c>
      <c r="B31" s="212" t="s">
        <v>1484</v>
      </c>
      <c r="C31" s="212" t="s">
        <v>1485</v>
      </c>
      <c r="D31" s="214">
        <v>3920</v>
      </c>
      <c r="E31" s="196" t="s">
        <v>1210</v>
      </c>
      <c r="F31" s="196" t="s">
        <v>1486</v>
      </c>
      <c r="G31" s="214">
        <v>3920</v>
      </c>
      <c r="H31" s="202">
        <v>0</v>
      </c>
      <c r="I31" s="203">
        <v>0</v>
      </c>
      <c r="J31" s="204" t="s">
        <v>1463</v>
      </c>
      <c r="K31" s="176"/>
    </row>
    <row r="32" spans="1:11" ht="24">
      <c r="A32" s="196" t="s">
        <v>1190</v>
      </c>
      <c r="B32" s="197" t="s">
        <v>1487</v>
      </c>
      <c r="C32" s="197" t="s">
        <v>1269</v>
      </c>
      <c r="D32" s="215">
        <v>3300</v>
      </c>
      <c r="E32" s="200" t="s">
        <v>1196</v>
      </c>
      <c r="F32" s="200" t="s">
        <v>1474</v>
      </c>
      <c r="G32" s="215">
        <v>3300</v>
      </c>
      <c r="H32" s="202">
        <v>0</v>
      </c>
      <c r="I32" s="203">
        <v>0</v>
      </c>
      <c r="J32" s="204" t="s">
        <v>1463</v>
      </c>
      <c r="K32" s="176"/>
    </row>
    <row r="33" spans="1:11" ht="60">
      <c r="A33" s="196" t="s">
        <v>1190</v>
      </c>
      <c r="B33" s="216" t="s">
        <v>1488</v>
      </c>
      <c r="C33" s="197" t="s">
        <v>1489</v>
      </c>
      <c r="D33" s="215">
        <v>4060</v>
      </c>
      <c r="E33" s="217" t="s">
        <v>1490</v>
      </c>
      <c r="F33" s="218">
        <v>44032</v>
      </c>
      <c r="G33" s="215">
        <v>4060</v>
      </c>
      <c r="H33" s="202">
        <v>0</v>
      </c>
      <c r="I33" s="203">
        <v>0</v>
      </c>
      <c r="J33" s="204" t="s">
        <v>1463</v>
      </c>
      <c r="K33" s="176"/>
    </row>
    <row r="34" spans="1:11" ht="60">
      <c r="A34" s="196" t="s">
        <v>1190</v>
      </c>
      <c r="B34" s="216" t="s">
        <v>1491</v>
      </c>
      <c r="C34" s="197" t="s">
        <v>1492</v>
      </c>
      <c r="D34" s="215">
        <v>2204</v>
      </c>
      <c r="E34" s="217" t="s">
        <v>1490</v>
      </c>
      <c r="F34" s="218">
        <v>44032</v>
      </c>
      <c r="G34" s="215">
        <v>2204</v>
      </c>
      <c r="H34" s="202">
        <v>0</v>
      </c>
      <c r="I34" s="203">
        <v>0</v>
      </c>
      <c r="J34" s="204" t="s">
        <v>1463</v>
      </c>
      <c r="K34" s="176"/>
    </row>
    <row r="35" spans="1:11" ht="48">
      <c r="A35" s="196" t="s">
        <v>1190</v>
      </c>
      <c r="B35" s="216" t="s">
        <v>1493</v>
      </c>
      <c r="C35" s="197" t="s">
        <v>1494</v>
      </c>
      <c r="D35" s="215">
        <v>1508</v>
      </c>
      <c r="E35" s="217" t="s">
        <v>1490</v>
      </c>
      <c r="F35" s="218">
        <v>44032</v>
      </c>
      <c r="G35" s="215">
        <v>1508</v>
      </c>
      <c r="H35" s="202">
        <v>0</v>
      </c>
      <c r="I35" s="203">
        <v>0</v>
      </c>
      <c r="J35" s="204" t="s">
        <v>1463</v>
      </c>
      <c r="K35" s="176"/>
    </row>
    <row r="36" spans="1:11" ht="36">
      <c r="A36" s="196" t="s">
        <v>1190</v>
      </c>
      <c r="B36" s="216" t="s">
        <v>1495</v>
      </c>
      <c r="C36" s="197" t="s">
        <v>1496</v>
      </c>
      <c r="D36" s="215">
        <v>928</v>
      </c>
      <c r="E36" s="217" t="s">
        <v>1490</v>
      </c>
      <c r="F36" s="218">
        <v>44032</v>
      </c>
      <c r="G36" s="215">
        <v>928</v>
      </c>
      <c r="H36" s="202">
        <v>0</v>
      </c>
      <c r="I36" s="203">
        <v>0</v>
      </c>
      <c r="J36" s="204" t="s">
        <v>1463</v>
      </c>
      <c r="K36" s="176"/>
    </row>
    <row r="37" spans="1:11" ht="36">
      <c r="A37" s="196" t="s">
        <v>1190</v>
      </c>
      <c r="B37" s="216" t="s">
        <v>1497</v>
      </c>
      <c r="C37" s="197" t="s">
        <v>1496</v>
      </c>
      <c r="D37" s="215">
        <v>928</v>
      </c>
      <c r="E37" s="217" t="s">
        <v>1490</v>
      </c>
      <c r="F37" s="218">
        <v>44032</v>
      </c>
      <c r="G37" s="215">
        <v>928</v>
      </c>
      <c r="H37" s="202">
        <v>0</v>
      </c>
      <c r="I37" s="203">
        <v>0</v>
      </c>
      <c r="J37" s="204" t="s">
        <v>1463</v>
      </c>
      <c r="K37" s="176"/>
    </row>
    <row r="38" spans="1:11" ht="36">
      <c r="A38" s="196" t="s">
        <v>1190</v>
      </c>
      <c r="B38" s="216" t="s">
        <v>1498</v>
      </c>
      <c r="C38" s="197" t="s">
        <v>1496</v>
      </c>
      <c r="D38" s="215">
        <v>928</v>
      </c>
      <c r="E38" s="217" t="s">
        <v>1490</v>
      </c>
      <c r="F38" s="218">
        <v>44032</v>
      </c>
      <c r="G38" s="215">
        <v>928</v>
      </c>
      <c r="H38" s="202">
        <v>0</v>
      </c>
      <c r="I38" s="203">
        <v>0</v>
      </c>
      <c r="J38" s="204" t="s">
        <v>1463</v>
      </c>
      <c r="K38" s="219"/>
    </row>
    <row r="39" spans="1:11">
      <c r="A39" s="220"/>
      <c r="B39" s="220"/>
      <c r="C39" s="220"/>
      <c r="D39" s="220"/>
      <c r="E39" s="220"/>
      <c r="F39" s="220"/>
      <c r="G39" s="220"/>
      <c r="H39" s="220"/>
      <c r="I39" s="220"/>
      <c r="J39" s="220"/>
      <c r="K39" s="176"/>
    </row>
    <row r="40" spans="1:11">
      <c r="A40" s="220"/>
      <c r="B40" s="220"/>
      <c r="C40" s="220"/>
      <c r="D40" s="220"/>
      <c r="E40" s="220"/>
      <c r="F40" s="220"/>
      <c r="G40" s="220"/>
      <c r="H40" s="220"/>
      <c r="I40" s="220"/>
      <c r="J40" s="220"/>
      <c r="K40" s="176"/>
    </row>
    <row r="41" spans="1:11">
      <c r="A41" s="221"/>
      <c r="B41" s="222"/>
      <c r="C41" s="223" t="s">
        <v>1499</v>
      </c>
      <c r="D41" s="224">
        <f>SUM(D18:D38)</f>
        <v>135880</v>
      </c>
      <c r="E41" s="223"/>
      <c r="F41" s="223"/>
      <c r="G41" s="225">
        <f>SUM(G18:G38)</f>
        <v>135680</v>
      </c>
      <c r="H41" s="226">
        <f>SUM(H18:H38)</f>
        <v>200</v>
      </c>
      <c r="I41" s="227">
        <v>0</v>
      </c>
      <c r="J41" s="228"/>
      <c r="K41" s="176"/>
    </row>
    <row r="42" spans="1:11">
      <c r="A42" s="176"/>
      <c r="B42" s="176"/>
      <c r="C42" s="176"/>
      <c r="D42" s="176"/>
      <c r="E42" s="176"/>
      <c r="F42" s="176"/>
      <c r="G42" s="176"/>
      <c r="H42" s="176"/>
      <c r="I42" s="176"/>
      <c r="J42" s="176"/>
      <c r="K42" s="176"/>
    </row>
    <row r="43" spans="1:11">
      <c r="A43" s="176"/>
      <c r="B43" s="176"/>
      <c r="C43" s="176"/>
      <c r="D43" s="176"/>
      <c r="E43" s="176"/>
      <c r="F43" s="176"/>
      <c r="G43" s="176"/>
      <c r="H43" s="176"/>
      <c r="I43" s="176"/>
      <c r="J43" s="176"/>
      <c r="K43" s="176"/>
    </row>
    <row r="44" spans="1:11">
      <c r="A44" s="176"/>
      <c r="B44" s="176"/>
      <c r="C44" s="176"/>
      <c r="D44" s="176"/>
      <c r="E44" s="176"/>
      <c r="F44" s="176"/>
      <c r="G44" s="176"/>
      <c r="H44" s="176"/>
      <c r="I44" s="176"/>
      <c r="J44" s="176"/>
      <c r="K44" s="176"/>
    </row>
    <row r="45" spans="1:11">
      <c r="A45" s="176"/>
      <c r="B45" s="176"/>
      <c r="C45" s="176"/>
      <c r="D45" s="176"/>
      <c r="E45" s="176"/>
      <c r="F45" s="176"/>
      <c r="G45" s="176"/>
      <c r="H45" s="176"/>
      <c r="I45" s="176"/>
      <c r="J45" s="176"/>
      <c r="K45" s="176"/>
    </row>
    <row r="46" spans="1:11">
      <c r="A46" s="176"/>
      <c r="B46" s="176"/>
      <c r="C46" s="176"/>
      <c r="D46" s="176"/>
      <c r="E46" s="176"/>
      <c r="F46" s="176"/>
      <c r="G46" s="176"/>
      <c r="H46" s="176"/>
      <c r="I46" s="176"/>
      <c r="J46" s="176"/>
      <c r="K46" s="176"/>
    </row>
    <row r="47" spans="1:11">
      <c r="A47" s="176"/>
      <c r="B47" s="176"/>
      <c r="C47" s="176"/>
      <c r="D47" s="176"/>
      <c r="E47" s="176"/>
      <c r="F47" s="176"/>
      <c r="G47" s="176"/>
      <c r="H47" s="176"/>
      <c r="I47" s="176"/>
      <c r="J47" s="176"/>
      <c r="K47" s="176"/>
    </row>
    <row r="48" spans="1:11">
      <c r="A48" s="229"/>
      <c r="B48" s="229"/>
      <c r="C48" s="229"/>
      <c r="D48" s="230"/>
      <c r="E48" s="230"/>
      <c r="F48" s="229"/>
      <c r="G48" s="229"/>
      <c r="H48" s="229"/>
      <c r="I48" s="229"/>
      <c r="J48" s="229"/>
      <c r="K48" s="176"/>
    </row>
    <row r="49" spans="1:11">
      <c r="A49" s="230"/>
      <c r="B49" s="230"/>
      <c r="C49" s="230"/>
      <c r="D49" s="230"/>
      <c r="E49" s="230"/>
      <c r="F49" s="230"/>
      <c r="G49" s="230"/>
      <c r="H49" s="230"/>
      <c r="I49" s="230"/>
      <c r="J49" s="230"/>
      <c r="K49" s="176"/>
    </row>
    <row r="50" spans="1:11">
      <c r="A50" s="231"/>
      <c r="B50" s="231"/>
      <c r="C50" s="231"/>
      <c r="D50" s="230"/>
      <c r="E50" s="230"/>
      <c r="F50" s="231"/>
      <c r="G50" s="231"/>
      <c r="H50" s="231"/>
      <c r="I50" s="231"/>
      <c r="J50" s="231"/>
      <c r="K50" s="176"/>
    </row>
    <row r="51" spans="1:11">
      <c r="A51" s="232"/>
      <c r="B51" s="233"/>
      <c r="C51" s="232"/>
      <c r="D51" s="232"/>
      <c r="E51" s="232"/>
      <c r="F51" s="232"/>
      <c r="G51" s="231"/>
      <c r="H51" s="231"/>
      <c r="I51" s="231"/>
      <c r="J51" s="231"/>
      <c r="K51" s="176"/>
    </row>
    <row r="52" spans="1:11">
      <c r="A52" s="234"/>
      <c r="B52" s="235"/>
      <c r="C52" s="234"/>
      <c r="D52" s="232"/>
      <c r="E52" s="232"/>
      <c r="F52" s="232"/>
      <c r="G52" s="231"/>
      <c r="H52" s="231"/>
      <c r="I52" s="231"/>
      <c r="J52" s="231"/>
      <c r="K52" s="176"/>
    </row>
    <row r="53" spans="1:11">
      <c r="A53" s="236"/>
      <c r="B53" s="237"/>
      <c r="C53" s="236"/>
      <c r="D53" s="179"/>
      <c r="E53" s="179"/>
      <c r="F53" s="179"/>
      <c r="G53" s="238"/>
      <c r="H53" s="238"/>
      <c r="I53" s="238"/>
      <c r="J53" s="238"/>
      <c r="K53" s="176"/>
    </row>
    <row r="54" spans="1:11">
      <c r="A54" s="236"/>
      <c r="B54" s="237"/>
      <c r="C54" s="236"/>
      <c r="D54" s="179"/>
      <c r="E54" s="179"/>
      <c r="F54" s="239"/>
      <c r="G54" s="239"/>
      <c r="H54" s="239"/>
      <c r="I54" s="239"/>
      <c r="J54" s="239"/>
      <c r="K54" s="176"/>
    </row>
    <row r="55" spans="1:11">
      <c r="A55" s="236"/>
      <c r="B55" s="242"/>
      <c r="C55" s="242"/>
      <c r="D55" s="240"/>
      <c r="E55" s="241"/>
      <c r="F55" s="242"/>
      <c r="G55" s="242"/>
      <c r="H55" s="232"/>
      <c r="I55" s="232"/>
      <c r="J55" s="179"/>
      <c r="K55" s="176"/>
    </row>
    <row r="56" spans="1:11">
      <c r="A56" s="236"/>
      <c r="B56" s="242"/>
      <c r="C56" s="242"/>
      <c r="D56" s="242"/>
      <c r="E56" s="241"/>
      <c r="F56" s="241"/>
      <c r="G56" s="242"/>
      <c r="H56" s="242"/>
      <c r="I56" s="242"/>
      <c r="J56" s="242"/>
      <c r="K56" s="176"/>
    </row>
    <row r="57" spans="1:11">
      <c r="A57" s="236"/>
      <c r="B57" s="180"/>
      <c r="C57" s="180"/>
      <c r="D57" s="180"/>
      <c r="E57" s="180"/>
      <c r="F57" s="180"/>
      <c r="G57" s="180"/>
      <c r="H57" s="243"/>
      <c r="I57" s="243"/>
      <c r="J57" s="180"/>
      <c r="K57" s="176"/>
    </row>
    <row r="58" spans="1:11">
      <c r="A58" s="236"/>
      <c r="B58" s="180"/>
      <c r="C58" s="180"/>
      <c r="D58" s="180"/>
      <c r="E58" s="180"/>
      <c r="F58" s="180"/>
      <c r="G58" s="180"/>
      <c r="H58" s="244"/>
      <c r="I58" s="180"/>
      <c r="J58" s="180"/>
      <c r="K58" s="176"/>
    </row>
    <row r="61" spans="1:11">
      <c r="A61" s="176"/>
      <c r="B61" s="176"/>
      <c r="C61" s="176"/>
      <c r="D61" s="176"/>
      <c r="E61" s="176"/>
      <c r="F61" s="176"/>
      <c r="G61" s="176"/>
      <c r="H61" s="176"/>
      <c r="I61" s="176"/>
      <c r="J61" s="176"/>
      <c r="K61" s="176"/>
    </row>
    <row r="62" spans="1:11">
      <c r="A62" s="176"/>
      <c r="B62" s="176"/>
      <c r="C62" s="176"/>
      <c r="D62" s="176"/>
      <c r="E62" s="176"/>
      <c r="F62" s="176"/>
      <c r="G62" s="176"/>
      <c r="H62" s="176"/>
      <c r="I62" s="176"/>
      <c r="J62" s="176"/>
      <c r="K62" s="176"/>
    </row>
    <row r="63" spans="1:11">
      <c r="A63" s="607" t="s">
        <v>0</v>
      </c>
      <c r="B63" s="607"/>
      <c r="C63" s="607"/>
      <c r="D63" s="607"/>
      <c r="E63" s="607"/>
      <c r="F63" s="607"/>
      <c r="G63" s="607"/>
      <c r="H63" s="607"/>
      <c r="I63" s="607"/>
      <c r="J63" s="607"/>
      <c r="K63" s="177"/>
    </row>
    <row r="64" spans="1:11">
      <c r="A64" s="608" t="s">
        <v>1436</v>
      </c>
      <c r="B64" s="608"/>
      <c r="C64" s="608"/>
      <c r="D64" s="608"/>
      <c r="E64" s="608"/>
      <c r="F64" s="608"/>
      <c r="G64" s="608"/>
      <c r="H64" s="608"/>
      <c r="I64" s="608"/>
      <c r="J64" s="608"/>
      <c r="K64" s="177"/>
    </row>
    <row r="65" spans="1:11">
      <c r="A65" s="609"/>
      <c r="B65" s="609"/>
      <c r="C65" s="609"/>
      <c r="D65" s="609"/>
      <c r="E65" s="609"/>
      <c r="F65" s="609"/>
      <c r="G65" s="609"/>
      <c r="H65" s="609"/>
      <c r="I65" s="609"/>
      <c r="J65" s="609"/>
      <c r="K65" s="609"/>
    </row>
    <row r="66" spans="1:11">
      <c r="A66" s="176"/>
      <c r="B66" s="176"/>
      <c r="C66" s="176"/>
      <c r="D66" s="176"/>
      <c r="E66" s="176"/>
      <c r="F66" s="176"/>
      <c r="G66" s="176"/>
      <c r="H66" s="176"/>
      <c r="I66" s="176"/>
      <c r="J66" s="176"/>
      <c r="K66" s="176"/>
    </row>
    <row r="67" spans="1:11">
      <c r="A67" s="178"/>
      <c r="B67" s="179"/>
      <c r="C67" s="610" t="s">
        <v>1437</v>
      </c>
      <c r="D67" s="610"/>
      <c r="E67" s="611" t="s">
        <v>1438</v>
      </c>
      <c r="F67" s="611"/>
      <c r="G67" s="611"/>
      <c r="H67" s="611"/>
      <c r="I67" s="611"/>
      <c r="J67" s="611"/>
      <c r="K67" s="176"/>
    </row>
    <row r="68" spans="1:11">
      <c r="A68" s="178"/>
      <c r="B68" s="179"/>
      <c r="C68" s="180"/>
      <c r="D68" s="179"/>
      <c r="E68" s="179"/>
      <c r="F68" s="179"/>
      <c r="G68" s="179"/>
      <c r="H68" s="179"/>
      <c r="I68" s="179"/>
      <c r="J68" s="176"/>
      <c r="K68" s="176"/>
    </row>
    <row r="69" spans="1:11">
      <c r="A69" s="178"/>
      <c r="B69" s="179"/>
      <c r="C69" s="180"/>
      <c r="D69" s="179"/>
      <c r="E69" s="181"/>
      <c r="F69" s="181"/>
      <c r="G69" s="179"/>
      <c r="H69" s="179"/>
      <c r="I69" s="179"/>
      <c r="J69" s="176"/>
      <c r="K69" s="176"/>
    </row>
    <row r="70" spans="1:11">
      <c r="A70" s="182"/>
      <c r="B70" s="183" t="s">
        <v>1439</v>
      </c>
      <c r="C70" s="184" t="s">
        <v>1500</v>
      </c>
      <c r="D70" s="185"/>
      <c r="E70" s="185"/>
      <c r="F70" s="179"/>
      <c r="G70" s="179"/>
      <c r="H70" s="179"/>
      <c r="I70" s="179"/>
      <c r="J70" s="181" t="s">
        <v>1441</v>
      </c>
      <c r="K70" s="186"/>
    </row>
    <row r="71" spans="1:11">
      <c r="A71" s="176"/>
      <c r="B71" s="187"/>
      <c r="C71" s="182"/>
      <c r="D71" s="176"/>
      <c r="E71" s="176"/>
      <c r="F71" s="176"/>
      <c r="G71" s="176"/>
      <c r="H71" s="176"/>
      <c r="I71" s="176"/>
      <c r="J71" s="188"/>
      <c r="K71" s="176"/>
    </row>
    <row r="72" spans="1:11" ht="15.75" thickBot="1">
      <c r="A72" s="176"/>
      <c r="B72" s="176"/>
      <c r="C72" s="176"/>
      <c r="D72" s="176"/>
      <c r="E72" s="176"/>
      <c r="F72" s="176"/>
      <c r="G72" s="176"/>
      <c r="H72" s="176"/>
      <c r="I72" s="176"/>
      <c r="J72" s="176"/>
      <c r="K72" s="176"/>
    </row>
    <row r="73" spans="1:11" ht="15.75" thickBot="1">
      <c r="A73" s="604" t="s">
        <v>1442</v>
      </c>
      <c r="B73" s="605"/>
      <c r="C73" s="605"/>
      <c r="D73" s="605"/>
      <c r="E73" s="605"/>
      <c r="F73" s="605"/>
      <c r="G73" s="605"/>
      <c r="H73" s="605"/>
      <c r="I73" s="605"/>
      <c r="J73" s="606"/>
      <c r="K73" s="176"/>
    </row>
    <row r="74" spans="1:11" ht="15.75" thickBot="1">
      <c r="A74" s="189"/>
      <c r="B74" s="189"/>
      <c r="C74" s="189"/>
      <c r="D74" s="189"/>
      <c r="E74" s="189"/>
      <c r="F74" s="189"/>
      <c r="G74" s="189"/>
      <c r="H74" s="189"/>
      <c r="I74" s="189"/>
      <c r="J74" s="189"/>
      <c r="K74" s="176"/>
    </row>
    <row r="75" spans="1:11" ht="15.75" thickBot="1">
      <c r="A75" s="612" t="s">
        <v>1443</v>
      </c>
      <c r="B75" s="613"/>
      <c r="C75" s="613"/>
      <c r="D75" s="614"/>
      <c r="E75" s="615" t="s">
        <v>1444</v>
      </c>
      <c r="F75" s="613"/>
      <c r="G75" s="614"/>
      <c r="H75" s="616" t="s">
        <v>1445</v>
      </c>
      <c r="I75" s="616"/>
      <c r="J75" s="618" t="s">
        <v>1446</v>
      </c>
      <c r="K75" s="176"/>
    </row>
    <row r="76" spans="1:11" ht="15.75" thickBot="1">
      <c r="A76" s="621" t="s">
        <v>1447</v>
      </c>
      <c r="B76" s="623" t="s">
        <v>1168</v>
      </c>
      <c r="C76" s="623" t="s">
        <v>1448</v>
      </c>
      <c r="D76" s="625" t="s">
        <v>1449</v>
      </c>
      <c r="E76" s="627" t="s">
        <v>1450</v>
      </c>
      <c r="F76" s="628"/>
      <c r="G76" s="629"/>
      <c r="H76" s="617"/>
      <c r="I76" s="617"/>
      <c r="J76" s="619"/>
      <c r="K76" s="176"/>
    </row>
    <row r="77" spans="1:11">
      <c r="A77" s="622"/>
      <c r="B77" s="624"/>
      <c r="C77" s="624"/>
      <c r="D77" s="626"/>
      <c r="E77" s="190" t="s">
        <v>1180</v>
      </c>
      <c r="F77" s="190" t="s">
        <v>1181</v>
      </c>
      <c r="G77" s="190" t="s">
        <v>1183</v>
      </c>
      <c r="H77" s="190" t="s">
        <v>1451</v>
      </c>
      <c r="I77" s="191" t="s">
        <v>1452</v>
      </c>
      <c r="J77" s="620"/>
      <c r="K77" s="176"/>
    </row>
    <row r="78" spans="1:11">
      <c r="A78" s="192">
        <v>5</v>
      </c>
      <c r="B78" s="193">
        <v>6</v>
      </c>
      <c r="C78" s="193">
        <v>7</v>
      </c>
      <c r="D78" s="193">
        <v>8</v>
      </c>
      <c r="E78" s="194">
        <v>9</v>
      </c>
      <c r="F78" s="194">
        <v>10</v>
      </c>
      <c r="G78" s="194">
        <v>11</v>
      </c>
      <c r="H78" s="194">
        <v>12</v>
      </c>
      <c r="I78" s="194">
        <v>13</v>
      </c>
      <c r="J78" s="195">
        <v>14</v>
      </c>
      <c r="K78" s="176"/>
    </row>
    <row r="79" spans="1:11">
      <c r="A79" s="245" t="s">
        <v>1221</v>
      </c>
      <c r="B79" s="246" t="s">
        <v>1501</v>
      </c>
      <c r="C79" s="247" t="s">
        <v>1251</v>
      </c>
      <c r="D79" s="248">
        <v>13700</v>
      </c>
      <c r="E79" s="249" t="s">
        <v>1502</v>
      </c>
      <c r="F79" s="250">
        <v>42370</v>
      </c>
      <c r="G79" s="248">
        <v>13700</v>
      </c>
      <c r="H79" s="251">
        <f>D79-G79</f>
        <v>0</v>
      </c>
      <c r="I79" s="252">
        <f>G79-D79</f>
        <v>0</v>
      </c>
      <c r="J79" s="253" t="s">
        <v>1503</v>
      </c>
      <c r="K79" s="254"/>
    </row>
    <row r="80" spans="1:11" ht="26.25">
      <c r="A80" s="245" t="s">
        <v>1221</v>
      </c>
      <c r="B80" s="246" t="s">
        <v>1504</v>
      </c>
      <c r="C80" s="247" t="s">
        <v>1505</v>
      </c>
      <c r="D80" s="248">
        <v>2250</v>
      </c>
      <c r="E80" s="249" t="s">
        <v>1502</v>
      </c>
      <c r="F80" s="250">
        <v>42370</v>
      </c>
      <c r="G80" s="248">
        <v>2250</v>
      </c>
      <c r="H80" s="251">
        <f t="shared" ref="H80:H85" si="0">D80-G80</f>
        <v>0</v>
      </c>
      <c r="I80" s="252">
        <f t="shared" ref="I80:I85" si="1">G80-D80</f>
        <v>0</v>
      </c>
      <c r="J80" s="255" t="s">
        <v>1473</v>
      </c>
      <c r="K80" s="254"/>
    </row>
    <row r="81" spans="1:11" ht="26.25">
      <c r="A81" s="245" t="s">
        <v>1221</v>
      </c>
      <c r="B81" s="246" t="s">
        <v>1506</v>
      </c>
      <c r="C81" s="247" t="s">
        <v>1507</v>
      </c>
      <c r="D81" s="248">
        <v>2300</v>
      </c>
      <c r="E81" s="249" t="s">
        <v>1508</v>
      </c>
      <c r="F81" s="250">
        <v>42370</v>
      </c>
      <c r="G81" s="248">
        <v>2300</v>
      </c>
      <c r="H81" s="251">
        <f t="shared" si="0"/>
        <v>0</v>
      </c>
      <c r="I81" s="252">
        <f t="shared" si="1"/>
        <v>0</v>
      </c>
      <c r="J81" s="255" t="s">
        <v>1473</v>
      </c>
      <c r="K81" s="254"/>
    </row>
    <row r="82" spans="1:11" ht="38.25">
      <c r="A82" s="245" t="s">
        <v>1221</v>
      </c>
      <c r="B82" s="246" t="s">
        <v>1509</v>
      </c>
      <c r="C82" s="247" t="s">
        <v>1510</v>
      </c>
      <c r="D82" s="256">
        <v>2300</v>
      </c>
      <c r="E82" s="249" t="s">
        <v>1466</v>
      </c>
      <c r="F82" s="250">
        <v>42370</v>
      </c>
      <c r="G82" s="256">
        <v>2300</v>
      </c>
      <c r="H82" s="251">
        <f t="shared" si="0"/>
        <v>0</v>
      </c>
      <c r="I82" s="252">
        <f t="shared" si="1"/>
        <v>0</v>
      </c>
      <c r="J82" s="255" t="s">
        <v>1473</v>
      </c>
      <c r="K82" s="254"/>
    </row>
    <row r="83" spans="1:11">
      <c r="A83" s="245" t="s">
        <v>1221</v>
      </c>
      <c r="B83" s="246" t="s">
        <v>1509</v>
      </c>
      <c r="C83" s="247" t="s">
        <v>1511</v>
      </c>
      <c r="D83" s="256">
        <v>3500</v>
      </c>
      <c r="E83" s="249" t="s">
        <v>1469</v>
      </c>
      <c r="F83" s="250">
        <v>42370</v>
      </c>
      <c r="G83" s="256">
        <v>3500</v>
      </c>
      <c r="H83" s="251">
        <f t="shared" si="0"/>
        <v>0</v>
      </c>
      <c r="I83" s="252">
        <f t="shared" si="1"/>
        <v>0</v>
      </c>
      <c r="J83" s="253" t="s">
        <v>1503</v>
      </c>
      <c r="K83" s="254"/>
    </row>
    <row r="84" spans="1:11" ht="25.5">
      <c r="A84" s="245" t="s">
        <v>1221</v>
      </c>
      <c r="B84" s="246"/>
      <c r="C84" s="247" t="s">
        <v>1386</v>
      </c>
      <c r="D84" s="248">
        <v>19720</v>
      </c>
      <c r="E84" s="249" t="s">
        <v>1466</v>
      </c>
      <c r="F84" s="250">
        <v>42370</v>
      </c>
      <c r="G84" s="248">
        <v>19720</v>
      </c>
      <c r="H84" s="251">
        <f t="shared" si="0"/>
        <v>0</v>
      </c>
      <c r="I84" s="252">
        <f t="shared" si="1"/>
        <v>0</v>
      </c>
      <c r="J84" s="257" t="s">
        <v>1457</v>
      </c>
      <c r="K84" s="254"/>
    </row>
    <row r="85" spans="1:11" ht="25.5">
      <c r="A85" s="245" t="s">
        <v>1221</v>
      </c>
      <c r="B85" s="246" t="s">
        <v>1512</v>
      </c>
      <c r="C85" s="246" t="s">
        <v>1513</v>
      </c>
      <c r="D85" s="258">
        <v>3364</v>
      </c>
      <c r="E85" s="249" t="s">
        <v>1466</v>
      </c>
      <c r="F85" s="250">
        <v>42370</v>
      </c>
      <c r="G85" s="258">
        <v>3364</v>
      </c>
      <c r="H85" s="251">
        <f t="shared" si="0"/>
        <v>0</v>
      </c>
      <c r="I85" s="252">
        <f t="shared" si="1"/>
        <v>0</v>
      </c>
      <c r="J85" s="253" t="s">
        <v>1503</v>
      </c>
      <c r="K85" s="254"/>
    </row>
    <row r="86" spans="1:11" ht="27">
      <c r="A86" s="259"/>
      <c r="B86" s="260"/>
      <c r="C86" s="261"/>
      <c r="D86" s="262"/>
      <c r="E86" s="261"/>
      <c r="F86" s="261"/>
      <c r="G86" s="262"/>
      <c r="H86" s="262"/>
      <c r="I86" s="262"/>
      <c r="J86" s="263"/>
      <c r="K86" s="176"/>
    </row>
    <row r="87" spans="1:11" ht="27">
      <c r="A87" s="259"/>
      <c r="B87" s="260"/>
      <c r="C87" s="261"/>
      <c r="D87" s="262"/>
      <c r="E87" s="261"/>
      <c r="F87" s="261"/>
      <c r="G87" s="262"/>
      <c r="H87" s="262"/>
      <c r="I87" s="262"/>
      <c r="J87" s="263"/>
      <c r="K87" s="176"/>
    </row>
    <row r="88" spans="1:11">
      <c r="A88" s="259"/>
      <c r="B88" s="260"/>
      <c r="C88" s="264"/>
      <c r="D88" s="265"/>
      <c r="E88" s="264"/>
      <c r="F88" s="264"/>
      <c r="G88" s="266"/>
      <c r="H88" s="267"/>
      <c r="I88" s="268"/>
      <c r="J88" s="263"/>
      <c r="K88" s="176"/>
    </row>
    <row r="89" spans="1:11">
      <c r="A89" s="259"/>
      <c r="B89" s="260"/>
      <c r="C89" s="264"/>
      <c r="D89" s="265"/>
      <c r="E89" s="264"/>
      <c r="F89" s="264"/>
      <c r="G89" s="266"/>
      <c r="H89" s="267"/>
      <c r="I89" s="268"/>
      <c r="J89" s="263"/>
      <c r="K89" s="176"/>
    </row>
    <row r="90" spans="1:11">
      <c r="A90" s="259"/>
      <c r="B90" s="260"/>
      <c r="C90" s="264"/>
      <c r="D90" s="265"/>
      <c r="E90" s="264"/>
      <c r="F90" s="264"/>
      <c r="G90" s="266"/>
      <c r="H90" s="267"/>
      <c r="I90" s="268"/>
      <c r="J90" s="263"/>
      <c r="K90" s="176"/>
    </row>
    <row r="91" spans="1:11">
      <c r="A91" s="259"/>
      <c r="B91" s="260"/>
      <c r="C91" s="264"/>
      <c r="D91" s="265"/>
      <c r="E91" s="264"/>
      <c r="F91" s="264"/>
      <c r="G91" s="266"/>
      <c r="H91" s="267"/>
      <c r="I91" s="268"/>
      <c r="J91" s="263"/>
      <c r="K91" s="176"/>
    </row>
    <row r="92" spans="1:11">
      <c r="A92" s="259"/>
      <c r="B92" s="260"/>
      <c r="C92" s="264"/>
      <c r="D92" s="265"/>
      <c r="E92" s="264"/>
      <c r="F92" s="264"/>
      <c r="G92" s="266"/>
      <c r="H92" s="267"/>
      <c r="I92" s="268"/>
      <c r="J92" s="263"/>
      <c r="K92" s="176"/>
    </row>
    <row r="93" spans="1:11">
      <c r="A93" s="259"/>
      <c r="B93" s="260"/>
      <c r="C93" s="264"/>
      <c r="D93" s="265"/>
      <c r="E93" s="264"/>
      <c r="F93" s="264"/>
      <c r="G93" s="266"/>
      <c r="H93" s="267"/>
      <c r="I93" s="268"/>
      <c r="J93" s="263"/>
      <c r="K93" s="176"/>
    </row>
    <row r="94" spans="1:11">
      <c r="A94" s="259"/>
      <c r="B94" s="260"/>
      <c r="C94" s="269" t="s">
        <v>1499</v>
      </c>
      <c r="D94" s="270">
        <f>SUM(D79:D86)</f>
        <v>47134</v>
      </c>
      <c r="E94" s="269"/>
      <c r="F94" s="269"/>
      <c r="G94" s="271">
        <f>SUM(G79:G87)</f>
        <v>47134</v>
      </c>
      <c r="H94" s="267"/>
      <c r="I94" s="268"/>
      <c r="J94" s="263"/>
      <c r="K94" s="176"/>
    </row>
    <row r="95" spans="1:11">
      <c r="A95" s="272"/>
      <c r="B95" s="273"/>
      <c r="C95" s="274"/>
      <c r="D95" s="275"/>
      <c r="E95" s="276"/>
      <c r="F95" s="277"/>
      <c r="G95" s="275"/>
      <c r="H95" s="278"/>
      <c r="I95" s="279"/>
      <c r="J95" s="280"/>
      <c r="K95" s="176"/>
    </row>
    <row r="96" spans="1:11">
      <c r="A96" s="272"/>
      <c r="B96" s="273"/>
      <c r="C96" s="274"/>
      <c r="D96" s="275"/>
      <c r="E96" s="276"/>
      <c r="F96" s="277"/>
      <c r="G96" s="275"/>
      <c r="H96" s="278"/>
      <c r="I96" s="279"/>
      <c r="J96" s="280"/>
      <c r="K96" s="176"/>
    </row>
    <row r="116" spans="1:11">
      <c r="A116" s="176"/>
      <c r="B116" s="176"/>
      <c r="C116" s="176"/>
      <c r="D116" s="176"/>
      <c r="E116" s="176"/>
      <c r="F116" s="176"/>
      <c r="G116" s="176"/>
      <c r="H116" s="176"/>
      <c r="I116" s="176"/>
      <c r="J116" s="176"/>
      <c r="K116" s="176"/>
    </row>
    <row r="117" spans="1:11">
      <c r="A117" s="176"/>
      <c r="B117" s="176"/>
      <c r="C117" s="176"/>
      <c r="D117" s="176"/>
      <c r="E117" s="176"/>
      <c r="F117" s="176"/>
      <c r="G117" s="176"/>
      <c r="H117" s="176"/>
      <c r="I117" s="176"/>
      <c r="J117" s="176"/>
      <c r="K117" s="176"/>
    </row>
    <row r="118" spans="1:11">
      <c r="A118" s="607" t="s">
        <v>0</v>
      </c>
      <c r="B118" s="607"/>
      <c r="C118" s="607"/>
      <c r="D118" s="607"/>
      <c r="E118" s="607"/>
      <c r="F118" s="607"/>
      <c r="G118" s="607"/>
      <c r="H118" s="607"/>
      <c r="I118" s="607"/>
      <c r="J118" s="607"/>
      <c r="K118" s="177"/>
    </row>
    <row r="119" spans="1:11">
      <c r="A119" s="608" t="s">
        <v>1436</v>
      </c>
      <c r="B119" s="608"/>
      <c r="C119" s="608"/>
      <c r="D119" s="608"/>
      <c r="E119" s="608"/>
      <c r="F119" s="608"/>
      <c r="G119" s="608"/>
      <c r="H119" s="608"/>
      <c r="I119" s="608"/>
      <c r="J119" s="608"/>
      <c r="K119" s="177"/>
    </row>
    <row r="120" spans="1:11">
      <c r="A120" s="609"/>
      <c r="B120" s="609"/>
      <c r="C120" s="609"/>
      <c r="D120" s="609"/>
      <c r="E120" s="609"/>
      <c r="F120" s="609"/>
      <c r="G120" s="609"/>
      <c r="H120" s="609"/>
      <c r="I120" s="609"/>
      <c r="J120" s="609"/>
      <c r="K120" s="609"/>
    </row>
    <row r="121" spans="1:11">
      <c r="A121" s="176"/>
      <c r="B121" s="176"/>
      <c r="C121" s="176"/>
      <c r="D121" s="176"/>
      <c r="E121" s="176"/>
      <c r="F121" s="176"/>
      <c r="G121" s="176"/>
      <c r="H121" s="176"/>
      <c r="I121" s="176"/>
      <c r="J121" s="176"/>
      <c r="K121" s="176"/>
    </row>
    <row r="122" spans="1:11">
      <c r="A122" s="178"/>
      <c r="B122" s="179"/>
      <c r="C122" s="610" t="s">
        <v>1437</v>
      </c>
      <c r="D122" s="610"/>
      <c r="E122" s="611" t="s">
        <v>1438</v>
      </c>
      <c r="F122" s="611"/>
      <c r="G122" s="611"/>
      <c r="H122" s="611"/>
      <c r="I122" s="611"/>
      <c r="J122" s="611"/>
      <c r="K122" s="176"/>
    </row>
    <row r="123" spans="1:11">
      <c r="A123" s="178"/>
      <c r="B123" s="179"/>
      <c r="C123" s="180"/>
      <c r="D123" s="179"/>
      <c r="E123" s="179"/>
      <c r="F123" s="179"/>
      <c r="G123" s="179"/>
      <c r="H123" s="179"/>
      <c r="I123" s="179"/>
      <c r="J123" s="176"/>
      <c r="K123" s="176"/>
    </row>
    <row r="124" spans="1:11">
      <c r="A124" s="178"/>
      <c r="B124" s="179"/>
      <c r="C124" s="180"/>
      <c r="D124" s="179"/>
      <c r="E124" s="181"/>
      <c r="F124" s="181"/>
      <c r="G124" s="179"/>
      <c r="H124" s="179"/>
      <c r="I124" s="179"/>
      <c r="J124" s="176"/>
      <c r="K124" s="176"/>
    </row>
    <row r="125" spans="1:11">
      <c r="A125" s="182"/>
      <c r="B125" s="183" t="s">
        <v>1439</v>
      </c>
      <c r="C125" s="184" t="s">
        <v>1514</v>
      </c>
      <c r="D125" s="185"/>
      <c r="E125" s="185"/>
      <c r="F125" s="179"/>
      <c r="G125" s="179"/>
      <c r="H125" s="179"/>
      <c r="I125" s="179"/>
      <c r="J125" s="181" t="s">
        <v>1441</v>
      </c>
      <c r="K125" s="186"/>
    </row>
    <row r="126" spans="1:11">
      <c r="A126" s="176"/>
      <c r="B126" s="187"/>
      <c r="C126" s="182"/>
      <c r="D126" s="176"/>
      <c r="E126" s="176"/>
      <c r="F126" s="176"/>
      <c r="G126" s="176"/>
      <c r="H126" s="176"/>
      <c r="I126" s="176"/>
      <c r="J126" s="188"/>
      <c r="K126" s="176"/>
    </row>
    <row r="127" spans="1:11" ht="15.75" thickBot="1">
      <c r="A127" s="176"/>
      <c r="B127" s="176"/>
      <c r="C127" s="176"/>
      <c r="D127" s="176"/>
      <c r="E127" s="176"/>
      <c r="F127" s="176"/>
      <c r="G127" s="176"/>
      <c r="H127" s="176"/>
      <c r="I127" s="176"/>
      <c r="J127" s="176"/>
      <c r="K127" s="176"/>
    </row>
    <row r="128" spans="1:11" ht="15.75" thickBot="1">
      <c r="A128" s="604" t="s">
        <v>1442</v>
      </c>
      <c r="B128" s="605"/>
      <c r="C128" s="605"/>
      <c r="D128" s="605"/>
      <c r="E128" s="605"/>
      <c r="F128" s="605"/>
      <c r="G128" s="605"/>
      <c r="H128" s="605"/>
      <c r="I128" s="605"/>
      <c r="J128" s="606"/>
      <c r="K128" s="176"/>
    </row>
    <row r="129" spans="1:11" ht="15.75" thickBot="1">
      <c r="A129" s="189"/>
      <c r="B129" s="189"/>
      <c r="C129" s="189"/>
      <c r="D129" s="189"/>
      <c r="E129" s="189"/>
      <c r="F129" s="189"/>
      <c r="G129" s="189"/>
      <c r="H129" s="189"/>
      <c r="I129" s="189"/>
      <c r="J129" s="189"/>
      <c r="K129" s="176"/>
    </row>
    <row r="130" spans="1:11" ht="15.75" thickBot="1">
      <c r="A130" s="612" t="s">
        <v>1443</v>
      </c>
      <c r="B130" s="613"/>
      <c r="C130" s="613"/>
      <c r="D130" s="614"/>
      <c r="E130" s="615" t="s">
        <v>1444</v>
      </c>
      <c r="F130" s="613"/>
      <c r="G130" s="614"/>
      <c r="H130" s="616" t="s">
        <v>1445</v>
      </c>
      <c r="I130" s="616"/>
      <c r="J130" s="618" t="s">
        <v>1446</v>
      </c>
      <c r="K130" s="176"/>
    </row>
    <row r="131" spans="1:11" ht="15.75" thickBot="1">
      <c r="A131" s="621" t="s">
        <v>1447</v>
      </c>
      <c r="B131" s="623" t="s">
        <v>1168</v>
      </c>
      <c r="C131" s="623" t="s">
        <v>1448</v>
      </c>
      <c r="D131" s="625" t="s">
        <v>1449</v>
      </c>
      <c r="E131" s="627" t="s">
        <v>1450</v>
      </c>
      <c r="F131" s="628"/>
      <c r="G131" s="629"/>
      <c r="H131" s="617"/>
      <c r="I131" s="617"/>
      <c r="J131" s="619"/>
      <c r="K131" s="176"/>
    </row>
    <row r="132" spans="1:11">
      <c r="A132" s="622"/>
      <c r="B132" s="624"/>
      <c r="C132" s="624"/>
      <c r="D132" s="626"/>
      <c r="E132" s="190" t="s">
        <v>1180</v>
      </c>
      <c r="F132" s="190" t="s">
        <v>1181</v>
      </c>
      <c r="G132" s="190" t="s">
        <v>1183</v>
      </c>
      <c r="H132" s="190" t="s">
        <v>1451</v>
      </c>
      <c r="I132" s="191" t="s">
        <v>1452</v>
      </c>
      <c r="J132" s="620"/>
      <c r="K132" s="176"/>
    </row>
    <row r="133" spans="1:11">
      <c r="A133" s="192">
        <v>5</v>
      </c>
      <c r="B133" s="193">
        <v>6</v>
      </c>
      <c r="C133" s="193">
        <v>7</v>
      </c>
      <c r="D133" s="193">
        <v>8</v>
      </c>
      <c r="E133" s="194">
        <v>9</v>
      </c>
      <c r="F133" s="194">
        <v>10</v>
      </c>
      <c r="G133" s="194">
        <v>11</v>
      </c>
      <c r="H133" s="194">
        <v>12</v>
      </c>
      <c r="I133" s="194">
        <v>13</v>
      </c>
      <c r="J133" s="195">
        <v>14</v>
      </c>
      <c r="K133" s="176"/>
    </row>
    <row r="134" spans="1:11" ht="39">
      <c r="A134" s="245" t="s">
        <v>1289</v>
      </c>
      <c r="B134" s="246" t="s">
        <v>1515</v>
      </c>
      <c r="C134" s="247" t="s">
        <v>1516</v>
      </c>
      <c r="D134" s="281">
        <v>199802</v>
      </c>
      <c r="E134" s="249" t="s">
        <v>1517</v>
      </c>
      <c r="F134" s="282" t="s">
        <v>1518</v>
      </c>
      <c r="G134" s="283">
        <v>199802</v>
      </c>
      <c r="H134" s="251">
        <f>D134-G134</f>
        <v>0</v>
      </c>
      <c r="I134" s="284">
        <f>G134-D134</f>
        <v>0</v>
      </c>
      <c r="J134" s="255" t="s">
        <v>1519</v>
      </c>
      <c r="K134" s="254"/>
    </row>
    <row r="135" spans="1:11" ht="39">
      <c r="A135" s="245" t="s">
        <v>1289</v>
      </c>
      <c r="B135" s="246" t="s">
        <v>1520</v>
      </c>
      <c r="C135" s="247" t="s">
        <v>1521</v>
      </c>
      <c r="D135" s="281">
        <v>225792</v>
      </c>
      <c r="E135" s="249" t="s">
        <v>1518</v>
      </c>
      <c r="F135" s="282" t="s">
        <v>1518</v>
      </c>
      <c r="G135" s="283">
        <v>225792</v>
      </c>
      <c r="H135" s="251">
        <f>D135-G135</f>
        <v>0</v>
      </c>
      <c r="I135" s="284">
        <f>G135-D135</f>
        <v>0</v>
      </c>
      <c r="J135" s="255" t="s">
        <v>1519</v>
      </c>
      <c r="K135" s="254"/>
    </row>
    <row r="136" spans="1:11" ht="26.25">
      <c r="A136" s="245" t="s">
        <v>1289</v>
      </c>
      <c r="B136" s="247" t="s">
        <v>1291</v>
      </c>
      <c r="C136" s="247" t="s">
        <v>1293</v>
      </c>
      <c r="D136" s="283">
        <v>476551.72</v>
      </c>
      <c r="E136" s="285" t="s">
        <v>1297</v>
      </c>
      <c r="F136" s="247" t="s">
        <v>1298</v>
      </c>
      <c r="G136" s="283">
        <v>0</v>
      </c>
      <c r="H136" s="251">
        <v>0</v>
      </c>
      <c r="I136" s="284">
        <v>476551.72</v>
      </c>
      <c r="J136" s="255" t="s">
        <v>1522</v>
      </c>
      <c r="K136" s="254"/>
    </row>
    <row r="137" spans="1:11" ht="26.25">
      <c r="A137" s="245" t="s">
        <v>1289</v>
      </c>
      <c r="B137" s="247" t="s">
        <v>1523</v>
      </c>
      <c r="C137" s="247" t="s">
        <v>1293</v>
      </c>
      <c r="D137" s="283">
        <v>0</v>
      </c>
      <c r="E137" s="285" t="s">
        <v>1329</v>
      </c>
      <c r="F137" s="247" t="s">
        <v>1330</v>
      </c>
      <c r="G137" s="286">
        <v>0</v>
      </c>
      <c r="H137" s="251">
        <f t="shared" ref="H137:H138" si="2">D137-G137</f>
        <v>0</v>
      </c>
      <c r="I137" s="284">
        <f t="shared" ref="I137:I138" si="3">G137-D137</f>
        <v>0</v>
      </c>
      <c r="J137" s="255" t="s">
        <v>1522</v>
      </c>
      <c r="K137" s="254"/>
    </row>
    <row r="138" spans="1:11" ht="26.25">
      <c r="A138" s="245" t="s">
        <v>1289</v>
      </c>
      <c r="B138" s="247" t="s">
        <v>1407</v>
      </c>
      <c r="C138" s="247" t="s">
        <v>1293</v>
      </c>
      <c r="D138" s="283">
        <v>0</v>
      </c>
      <c r="E138" s="285" t="s">
        <v>1301</v>
      </c>
      <c r="F138" s="247" t="s">
        <v>1302</v>
      </c>
      <c r="G138" s="286">
        <v>0</v>
      </c>
      <c r="H138" s="251">
        <f t="shared" si="2"/>
        <v>0</v>
      </c>
      <c r="I138" s="284">
        <f t="shared" si="3"/>
        <v>0</v>
      </c>
      <c r="J138" s="255" t="s">
        <v>1522</v>
      </c>
      <c r="K138" s="254"/>
    </row>
    <row r="139" spans="1:11">
      <c r="A139" s="259"/>
      <c r="B139" s="260"/>
      <c r="C139" s="264"/>
      <c r="D139" s="265"/>
      <c r="E139" s="264"/>
      <c r="F139" s="264"/>
      <c r="G139" s="266"/>
      <c r="H139" s="267"/>
      <c r="I139" s="268"/>
      <c r="J139" s="263"/>
      <c r="K139" s="254"/>
    </row>
    <row r="140" spans="1:11">
      <c r="A140" s="259"/>
      <c r="B140" s="260"/>
      <c r="C140" s="264"/>
      <c r="D140" s="265"/>
      <c r="E140" s="264"/>
      <c r="F140" s="264"/>
      <c r="G140" s="266"/>
      <c r="H140" s="267"/>
      <c r="I140" s="268"/>
      <c r="J140" s="263"/>
      <c r="K140" s="254"/>
    </row>
    <row r="141" spans="1:11">
      <c r="A141" s="259"/>
      <c r="B141" s="260"/>
      <c r="C141" s="264"/>
      <c r="D141" s="265"/>
      <c r="E141" s="264"/>
      <c r="F141" s="264"/>
      <c r="G141" s="266"/>
      <c r="H141" s="267"/>
      <c r="I141" s="268"/>
      <c r="J141" s="263"/>
      <c r="K141" s="176"/>
    </row>
    <row r="142" spans="1:11">
      <c r="A142" s="259"/>
      <c r="B142" s="260"/>
      <c r="C142" s="264"/>
      <c r="D142" s="265"/>
      <c r="E142" s="264"/>
      <c r="F142" s="264"/>
      <c r="G142" s="266"/>
      <c r="H142" s="267"/>
      <c r="I142" s="268"/>
      <c r="J142" s="263"/>
      <c r="K142" s="176"/>
    </row>
    <row r="143" spans="1:11">
      <c r="A143" s="259"/>
      <c r="B143" s="260"/>
      <c r="C143" s="264"/>
      <c r="D143" s="265"/>
      <c r="E143" s="264"/>
      <c r="F143" s="264"/>
      <c r="G143" s="266"/>
      <c r="H143" s="267"/>
      <c r="I143" s="268"/>
      <c r="J143" s="263"/>
      <c r="K143" s="176"/>
    </row>
    <row r="144" spans="1:11">
      <c r="A144" s="259"/>
      <c r="B144" s="260"/>
      <c r="C144" s="269" t="s">
        <v>1499</v>
      </c>
      <c r="D144" s="270">
        <f>SUM(D134:D138)</f>
        <v>902145.72</v>
      </c>
      <c r="E144" s="269"/>
      <c r="F144" s="269"/>
      <c r="G144" s="271">
        <f>SUM(G134:G138)</f>
        <v>425594</v>
      </c>
      <c r="H144" s="287">
        <v>0</v>
      </c>
      <c r="I144" s="288">
        <f>SUM(I133:I143)</f>
        <v>476564.72</v>
      </c>
      <c r="J144" s="263"/>
      <c r="K144" s="176"/>
    </row>
  </sheetData>
  <mergeCells count="45">
    <mergeCell ref="E76:G76"/>
    <mergeCell ref="A120:K120"/>
    <mergeCell ref="A128:J128"/>
    <mergeCell ref="A130:D130"/>
    <mergeCell ref="E130:G130"/>
    <mergeCell ref="H130:I131"/>
    <mergeCell ref="J130:J132"/>
    <mergeCell ref="A131:A132"/>
    <mergeCell ref="B131:B132"/>
    <mergeCell ref="C131:C132"/>
    <mergeCell ref="D131:D132"/>
    <mergeCell ref="E131:G131"/>
    <mergeCell ref="C122:D122"/>
    <mergeCell ref="E122:J122"/>
    <mergeCell ref="A118:J118"/>
    <mergeCell ref="A119:J119"/>
    <mergeCell ref="A63:J63"/>
    <mergeCell ref="A64:J64"/>
    <mergeCell ref="A65:K65"/>
    <mergeCell ref="C67:D67"/>
    <mergeCell ref="E67:J67"/>
    <mergeCell ref="A73:J73"/>
    <mergeCell ref="A75:D75"/>
    <mergeCell ref="E75:G75"/>
    <mergeCell ref="H75:I76"/>
    <mergeCell ref="J75:J77"/>
    <mergeCell ref="A76:A77"/>
    <mergeCell ref="B76:B77"/>
    <mergeCell ref="C76:C77"/>
    <mergeCell ref="D76:D77"/>
    <mergeCell ref="A14:D14"/>
    <mergeCell ref="E14:G14"/>
    <mergeCell ref="H14:I15"/>
    <mergeCell ref="J14:J16"/>
    <mergeCell ref="A15:A16"/>
    <mergeCell ref="B15:B16"/>
    <mergeCell ref="C15:C16"/>
    <mergeCell ref="D15:D16"/>
    <mergeCell ref="E15:G15"/>
    <mergeCell ref="A12:J12"/>
    <mergeCell ref="A2:J2"/>
    <mergeCell ref="A3:J3"/>
    <mergeCell ref="A4:K4"/>
    <mergeCell ref="C6:D6"/>
    <mergeCell ref="E6:J6"/>
  </mergeCells>
  <pageMargins left="0.7" right="0.7" top="0.75" bottom="0.75" header="0.3" footer="0.3"/>
  <pageSetup scale="59" orientation="landscape" horizontalDpi="0" verticalDpi="0" r:id="rId1"/>
  <rowBreaks count="2" manualBreakCount="2">
    <brk id="29" max="9" man="1"/>
    <brk id="61" max="9"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95"/>
  <sheetViews>
    <sheetView view="pageBreakPreview" topLeftCell="A163" zoomScale="40" zoomScaleNormal="100" zoomScaleSheetLayoutView="40" workbookViewId="0">
      <selection activeCell="C214" sqref="C214"/>
    </sheetView>
  </sheetViews>
  <sheetFormatPr baseColWidth="10" defaultRowHeight="15"/>
  <sheetData>
    <row r="1" spans="1:22">
      <c r="A1" s="289"/>
      <c r="B1" s="630"/>
      <c r="C1" s="630"/>
      <c r="D1" s="630"/>
      <c r="E1" s="630"/>
      <c r="F1" s="630"/>
      <c r="G1" s="630"/>
      <c r="H1" s="630"/>
      <c r="I1" s="630"/>
      <c r="J1" s="630"/>
      <c r="K1" s="630"/>
      <c r="L1" s="630"/>
      <c r="M1" s="630"/>
      <c r="N1" s="630"/>
      <c r="O1" s="630"/>
      <c r="P1" s="630"/>
      <c r="Q1" s="630"/>
      <c r="R1" s="289"/>
      <c r="S1" s="289"/>
      <c r="T1" s="289"/>
      <c r="U1" s="289"/>
      <c r="V1" s="289"/>
    </row>
    <row r="2" spans="1:22">
      <c r="A2" s="290"/>
      <c r="B2" s="631"/>
      <c r="C2" s="631"/>
      <c r="D2" s="631"/>
      <c r="E2" s="631"/>
      <c r="F2" s="631"/>
      <c r="G2" s="631"/>
      <c r="H2" s="631"/>
      <c r="I2" s="631"/>
      <c r="J2" s="631"/>
      <c r="K2" s="631"/>
      <c r="L2" s="631"/>
      <c r="M2" s="631"/>
      <c r="N2" s="631"/>
      <c r="O2" s="631"/>
      <c r="P2" s="631"/>
      <c r="Q2" s="631"/>
      <c r="R2" s="289"/>
      <c r="S2" s="289"/>
      <c r="T2" s="289"/>
      <c r="U2" s="289"/>
      <c r="V2" s="289"/>
    </row>
    <row r="3" spans="1:22">
      <c r="A3" s="290"/>
      <c r="B3" s="632"/>
      <c r="C3" s="632"/>
      <c r="D3" s="632"/>
      <c r="E3" s="632"/>
      <c r="F3" s="632"/>
      <c r="G3" s="632"/>
      <c r="H3" s="632"/>
      <c r="I3" s="632"/>
      <c r="J3" s="632"/>
      <c r="K3" s="632"/>
      <c r="L3" s="632"/>
      <c r="M3" s="632"/>
      <c r="N3" s="632"/>
      <c r="O3" s="632"/>
      <c r="P3" s="632"/>
      <c r="Q3" s="632"/>
      <c r="R3" s="289"/>
      <c r="S3" s="289"/>
      <c r="T3" s="289"/>
      <c r="U3" s="289"/>
      <c r="V3" s="289"/>
    </row>
    <row r="4" spans="1:22">
      <c r="A4" s="290"/>
      <c r="B4" s="633"/>
      <c r="C4" s="290"/>
      <c r="D4" s="290"/>
      <c r="E4" s="290"/>
      <c r="F4" s="290"/>
      <c r="G4" s="291"/>
      <c r="H4" s="291"/>
      <c r="I4" s="291"/>
      <c r="J4" s="291"/>
      <c r="K4" s="291"/>
      <c r="L4" s="291"/>
      <c r="M4" s="291"/>
      <c r="N4" s="291"/>
      <c r="O4" s="289"/>
      <c r="P4" s="289"/>
      <c r="Q4" s="289"/>
      <c r="R4" s="289"/>
      <c r="S4" s="289"/>
      <c r="T4" s="289"/>
      <c r="U4" s="289"/>
      <c r="V4" s="289"/>
    </row>
    <row r="5" spans="1:22">
      <c r="A5" s="290"/>
      <c r="B5" s="634"/>
      <c r="C5" s="289"/>
      <c r="D5" s="290"/>
      <c r="E5" s="290"/>
      <c r="F5" s="290"/>
      <c r="G5" s="290"/>
      <c r="H5" s="290"/>
      <c r="I5" s="289"/>
      <c r="J5" s="289"/>
      <c r="K5" s="289"/>
      <c r="L5" s="289"/>
      <c r="M5" s="289"/>
      <c r="N5" s="289"/>
      <c r="O5" s="289"/>
      <c r="P5" s="289"/>
      <c r="Q5" s="289"/>
      <c r="R5" s="289"/>
      <c r="S5" s="289"/>
      <c r="T5" s="289"/>
      <c r="U5" s="289"/>
      <c r="V5" s="289"/>
    </row>
    <row r="6" spans="1:22">
      <c r="A6" s="290"/>
      <c r="B6" s="635"/>
      <c r="C6" s="289"/>
      <c r="D6" s="290"/>
      <c r="E6" s="290"/>
      <c r="F6" s="290"/>
      <c r="G6" s="290"/>
      <c r="H6" s="290"/>
      <c r="I6" s="289"/>
      <c r="J6" s="289"/>
      <c r="K6" s="289"/>
      <c r="L6" s="289"/>
      <c r="M6" s="289"/>
      <c r="N6" s="289"/>
      <c r="O6" s="289"/>
      <c r="P6" s="289"/>
      <c r="Q6" s="289"/>
      <c r="R6" s="289"/>
      <c r="S6" s="289"/>
      <c r="T6" s="289"/>
      <c r="U6" s="289"/>
      <c r="V6" s="289"/>
    </row>
    <row r="7" spans="1:22">
      <c r="A7" s="290"/>
      <c r="B7" s="290"/>
      <c r="C7" s="289"/>
      <c r="D7" s="290"/>
      <c r="E7" s="290"/>
      <c r="F7" s="290"/>
      <c r="G7" s="290"/>
      <c r="H7" s="290"/>
      <c r="I7" s="289"/>
      <c r="J7" s="289"/>
      <c r="K7" s="289"/>
      <c r="L7" s="289"/>
      <c r="M7" s="289"/>
      <c r="N7" s="289"/>
      <c r="O7" s="289"/>
      <c r="P7" s="289"/>
      <c r="Q7" s="289"/>
      <c r="R7" s="289"/>
      <c r="S7" s="289"/>
      <c r="T7" s="289"/>
      <c r="U7" s="289"/>
      <c r="V7" s="289"/>
    </row>
    <row r="8" spans="1:22">
      <c r="A8" s="290"/>
      <c r="B8" s="290"/>
      <c r="C8" s="290"/>
      <c r="D8" s="290"/>
      <c r="E8" s="290"/>
      <c r="F8" s="290"/>
      <c r="G8" s="290"/>
      <c r="H8" s="290"/>
      <c r="I8" s="289"/>
      <c r="J8" s="289"/>
      <c r="K8" s="289"/>
      <c r="L8" s="289"/>
      <c r="M8" s="289"/>
      <c r="N8" s="289"/>
      <c r="O8" s="289"/>
      <c r="P8" s="289"/>
      <c r="Q8" s="289"/>
      <c r="R8" s="289"/>
      <c r="S8" s="289"/>
      <c r="T8" s="289"/>
      <c r="U8" s="289"/>
      <c r="V8" s="289"/>
    </row>
    <row r="9" spans="1:22">
      <c r="A9" s="290"/>
      <c r="B9" s="290" t="s">
        <v>1524</v>
      </c>
      <c r="C9" s="290"/>
      <c r="D9" s="290"/>
      <c r="E9" s="290"/>
      <c r="F9" s="290"/>
      <c r="G9" s="290"/>
      <c r="H9" s="290"/>
      <c r="I9" s="289"/>
      <c r="J9" s="289"/>
      <c r="K9" s="289"/>
      <c r="L9" s="289"/>
      <c r="M9" s="289"/>
      <c r="N9" s="289"/>
      <c r="O9" s="289"/>
      <c r="P9" s="289"/>
      <c r="Q9" s="289"/>
      <c r="R9" s="289"/>
      <c r="S9" s="289"/>
      <c r="T9" s="289"/>
      <c r="U9" s="289"/>
      <c r="V9" s="289"/>
    </row>
    <row r="10" spans="1:22">
      <c r="A10" s="290"/>
      <c r="B10" s="290"/>
      <c r="C10" s="290"/>
      <c r="D10" s="290"/>
      <c r="E10" s="290"/>
      <c r="F10" s="290"/>
      <c r="G10" s="290"/>
      <c r="H10" s="290"/>
      <c r="I10" s="289"/>
      <c r="J10" s="289"/>
      <c r="K10" s="289"/>
      <c r="L10" s="289"/>
      <c r="M10" s="289"/>
      <c r="N10" s="289"/>
      <c r="O10" s="289"/>
      <c r="P10" s="289"/>
      <c r="Q10" s="289"/>
      <c r="R10" s="289"/>
      <c r="S10" s="289"/>
      <c r="T10" s="289"/>
      <c r="U10" s="289"/>
      <c r="V10" s="289"/>
    </row>
    <row r="11" spans="1:22">
      <c r="A11" s="292"/>
      <c r="B11" s="636" t="s">
        <v>1525</v>
      </c>
      <c r="C11" s="636"/>
      <c r="D11" s="293" t="s">
        <v>1526</v>
      </c>
      <c r="E11" s="294"/>
      <c r="F11" s="294"/>
      <c r="G11" s="637"/>
      <c r="H11" s="637"/>
      <c r="I11" s="289"/>
      <c r="J11" s="289"/>
      <c r="K11" s="289"/>
      <c r="L11" s="289"/>
      <c r="M11" s="289"/>
      <c r="N11" s="289"/>
      <c r="O11" s="289"/>
      <c r="P11" s="289"/>
      <c r="Q11" s="289"/>
      <c r="R11" s="289"/>
      <c r="S11" s="289"/>
      <c r="T11" s="289"/>
      <c r="U11" s="289"/>
      <c r="V11" s="289"/>
    </row>
    <row r="12" spans="1:22">
      <c r="A12" s="290"/>
      <c r="B12" s="290"/>
      <c r="C12" s="290"/>
      <c r="D12" s="290"/>
      <c r="E12" s="290"/>
      <c r="F12" s="290"/>
      <c r="G12" s="290"/>
      <c r="H12" s="290"/>
      <c r="I12" s="289"/>
      <c r="J12" s="289"/>
      <c r="K12" s="289"/>
      <c r="L12" s="289"/>
      <c r="M12" s="289"/>
      <c r="N12" s="289"/>
      <c r="O12" s="289"/>
      <c r="P12" s="289"/>
      <c r="Q12" s="289"/>
      <c r="R12" s="289"/>
      <c r="S12" s="289"/>
      <c r="T12" s="289"/>
      <c r="U12" s="289"/>
      <c r="V12" s="289"/>
    </row>
    <row r="13" spans="1:22">
      <c r="A13" s="290"/>
      <c r="B13" s="290" t="s">
        <v>1527</v>
      </c>
      <c r="C13" s="290"/>
      <c r="D13" s="295" t="s">
        <v>1528</v>
      </c>
      <c r="E13" s="295"/>
      <c r="F13" s="295"/>
      <c r="G13" s="290"/>
      <c r="H13" s="290"/>
      <c r="I13" s="289"/>
      <c r="J13" s="289"/>
      <c r="K13" s="289"/>
      <c r="L13" s="289"/>
      <c r="M13" s="289"/>
      <c r="N13" s="289"/>
      <c r="O13" s="289"/>
      <c r="P13" s="289"/>
      <c r="Q13" s="289"/>
      <c r="R13" s="289"/>
      <c r="S13" s="289"/>
      <c r="T13" s="289"/>
      <c r="U13" s="289"/>
      <c r="V13" s="289"/>
    </row>
    <row r="14" spans="1:22">
      <c r="A14" s="290"/>
      <c r="B14" s="290"/>
      <c r="C14" s="290"/>
      <c r="D14" s="290"/>
      <c r="E14" s="290"/>
      <c r="F14" s="290"/>
      <c r="G14" s="290"/>
      <c r="H14" s="290"/>
      <c r="I14" s="289"/>
      <c r="J14" s="289"/>
      <c r="K14" s="289"/>
      <c r="L14" s="289"/>
      <c r="M14" s="289"/>
      <c r="N14" s="296" t="s">
        <v>1529</v>
      </c>
      <c r="O14" s="297" t="s">
        <v>1530</v>
      </c>
      <c r="P14" s="296"/>
      <c r="Q14" s="289"/>
      <c r="R14" s="289"/>
      <c r="S14" s="289"/>
      <c r="T14" s="297"/>
      <c r="U14" s="297"/>
      <c r="V14" s="289"/>
    </row>
    <row r="15" spans="1:22" ht="15.75" thickBot="1">
      <c r="A15" s="298"/>
      <c r="B15" s="298"/>
      <c r="C15" s="298"/>
      <c r="D15" s="298"/>
      <c r="E15" s="298"/>
      <c r="F15" s="298"/>
      <c r="G15" s="298"/>
      <c r="H15" s="298"/>
      <c r="I15" s="299"/>
      <c r="J15" s="299"/>
      <c r="K15" s="299"/>
      <c r="L15" s="289"/>
      <c r="M15" s="289"/>
      <c r="N15" s="289"/>
      <c r="O15" s="289"/>
      <c r="P15" s="289"/>
      <c r="Q15" s="289"/>
      <c r="R15" s="289"/>
      <c r="S15" s="289"/>
      <c r="T15" s="289"/>
      <c r="U15" s="289"/>
      <c r="V15" s="289"/>
    </row>
    <row r="16" spans="1:22" ht="15.75" thickBot="1">
      <c r="A16" s="638" t="s">
        <v>1531</v>
      </c>
      <c r="B16" s="639"/>
      <c r="C16" s="639"/>
      <c r="D16" s="639"/>
      <c r="E16" s="639"/>
      <c r="F16" s="639"/>
      <c r="G16" s="639"/>
      <c r="H16" s="640"/>
      <c r="I16" s="300"/>
      <c r="J16" s="638" t="s">
        <v>1532</v>
      </c>
      <c r="K16" s="639"/>
      <c r="L16" s="639"/>
      <c r="M16" s="639"/>
      <c r="N16" s="639"/>
      <c r="O16" s="639"/>
      <c r="P16" s="639"/>
      <c r="Q16" s="640"/>
      <c r="R16" s="289"/>
      <c r="S16" s="641" t="s">
        <v>1533</v>
      </c>
      <c r="T16" s="642"/>
      <c r="U16" s="643"/>
      <c r="V16" s="289"/>
    </row>
    <row r="17" spans="1:22" ht="15.75" thickBot="1">
      <c r="A17" s="647" t="s">
        <v>1534</v>
      </c>
      <c r="B17" s="648"/>
      <c r="C17" s="648"/>
      <c r="D17" s="648"/>
      <c r="E17" s="648"/>
      <c r="F17" s="648"/>
      <c r="G17" s="647" t="s">
        <v>1535</v>
      </c>
      <c r="H17" s="649"/>
      <c r="I17" s="300"/>
      <c r="J17" s="647" t="s">
        <v>1534</v>
      </c>
      <c r="K17" s="648"/>
      <c r="L17" s="648"/>
      <c r="M17" s="648"/>
      <c r="N17" s="648"/>
      <c r="O17" s="648"/>
      <c r="P17" s="647" t="s">
        <v>1535</v>
      </c>
      <c r="Q17" s="649"/>
      <c r="R17" s="289"/>
      <c r="S17" s="644"/>
      <c r="T17" s="645"/>
      <c r="U17" s="646"/>
      <c r="V17" s="289"/>
    </row>
    <row r="18" spans="1:22">
      <c r="A18" s="301"/>
      <c r="B18" s="650" t="s">
        <v>1536</v>
      </c>
      <c r="C18" s="650"/>
      <c r="D18" s="650"/>
      <c r="E18" s="650"/>
      <c r="F18" s="650"/>
      <c r="G18" s="651">
        <v>135880</v>
      </c>
      <c r="H18" s="652"/>
      <c r="I18" s="300"/>
      <c r="J18" s="301"/>
      <c r="K18" s="650" t="s">
        <v>1537</v>
      </c>
      <c r="L18" s="650"/>
      <c r="M18" s="650"/>
      <c r="N18" s="650"/>
      <c r="O18" s="650"/>
      <c r="P18" s="651">
        <v>135880</v>
      </c>
      <c r="Q18" s="652"/>
      <c r="R18" s="289"/>
      <c r="S18" s="653"/>
      <c r="T18" s="654"/>
      <c r="U18" s="655"/>
      <c r="V18" s="289"/>
    </row>
    <row r="19" spans="1:22">
      <c r="A19" s="302"/>
      <c r="B19" s="303"/>
      <c r="C19" s="303"/>
      <c r="D19" s="303"/>
      <c r="E19" s="303"/>
      <c r="F19" s="304"/>
      <c r="G19" s="304"/>
      <c r="H19" s="305"/>
      <c r="I19" s="300"/>
      <c r="J19" s="302"/>
      <c r="K19" s="303"/>
      <c r="L19" s="303"/>
      <c r="M19" s="303"/>
      <c r="N19" s="303"/>
      <c r="O19" s="304"/>
      <c r="P19" s="304"/>
      <c r="Q19" s="305"/>
      <c r="R19" s="289"/>
      <c r="S19" s="656"/>
      <c r="T19" s="657"/>
      <c r="U19" s="658"/>
      <c r="V19" s="289"/>
    </row>
    <row r="20" spans="1:22">
      <c r="A20" s="301" t="s">
        <v>1538</v>
      </c>
      <c r="B20" s="306" t="s">
        <v>1539</v>
      </c>
      <c r="C20" s="304" t="s">
        <v>1540</v>
      </c>
      <c r="D20" s="304"/>
      <c r="E20" s="304"/>
      <c r="F20" s="304"/>
      <c r="G20" s="662">
        <f>F22+F25+F28</f>
        <v>2300</v>
      </c>
      <c r="H20" s="663"/>
      <c r="I20" s="300"/>
      <c r="J20" s="301" t="s">
        <v>1538</v>
      </c>
      <c r="K20" s="306" t="s">
        <v>1539</v>
      </c>
      <c r="L20" s="304" t="s">
        <v>1541</v>
      </c>
      <c r="M20" s="304"/>
      <c r="N20" s="304"/>
      <c r="O20" s="304"/>
      <c r="P20" s="662">
        <f>+O22+O25+O28</f>
        <v>0</v>
      </c>
      <c r="Q20" s="663"/>
      <c r="R20" s="289"/>
      <c r="S20" s="656"/>
      <c r="T20" s="657"/>
      <c r="U20" s="658"/>
      <c r="V20" s="289"/>
    </row>
    <row r="21" spans="1:22">
      <c r="A21" s="307" t="s">
        <v>1542</v>
      </c>
      <c r="B21" s="308"/>
      <c r="C21" s="309"/>
      <c r="D21" s="309"/>
      <c r="E21" s="309"/>
      <c r="F21" s="309"/>
      <c r="G21" s="309"/>
      <c r="H21" s="310"/>
      <c r="I21" s="300"/>
      <c r="J21" s="307" t="s">
        <v>1543</v>
      </c>
      <c r="K21" s="308"/>
      <c r="L21" s="309"/>
      <c r="M21" s="309"/>
      <c r="N21" s="309"/>
      <c r="O21" s="309"/>
      <c r="P21" s="309"/>
      <c r="Q21" s="310"/>
      <c r="R21" s="289"/>
      <c r="S21" s="656"/>
      <c r="T21" s="657"/>
      <c r="U21" s="658"/>
      <c r="V21" s="289"/>
    </row>
    <row r="22" spans="1:22">
      <c r="A22" s="311" t="s">
        <v>1544</v>
      </c>
      <c r="B22" s="309"/>
      <c r="C22" s="312"/>
      <c r="D22" s="312"/>
      <c r="E22" s="313"/>
      <c r="F22" s="314">
        <v>2300</v>
      </c>
      <c r="G22" s="315"/>
      <c r="H22" s="316"/>
      <c r="I22" s="300"/>
      <c r="J22" s="311" t="s">
        <v>1545</v>
      </c>
      <c r="K22" s="309"/>
      <c r="L22" s="312"/>
      <c r="M22" s="312"/>
      <c r="N22" s="312"/>
      <c r="O22" s="314">
        <v>0</v>
      </c>
      <c r="P22" s="315"/>
      <c r="Q22" s="316"/>
      <c r="R22" s="289"/>
      <c r="S22" s="656"/>
      <c r="T22" s="657"/>
      <c r="U22" s="658"/>
      <c r="V22" s="289"/>
    </row>
    <row r="23" spans="1:22">
      <c r="A23" s="302"/>
      <c r="B23" s="309"/>
      <c r="C23" s="312"/>
      <c r="D23" s="312"/>
      <c r="E23" s="313"/>
      <c r="F23" s="309"/>
      <c r="G23" s="309"/>
      <c r="H23" s="316"/>
      <c r="I23" s="300"/>
      <c r="J23" s="302"/>
      <c r="K23" s="309"/>
      <c r="L23" s="312"/>
      <c r="M23" s="312"/>
      <c r="N23" s="312"/>
      <c r="O23" s="309"/>
      <c r="P23" s="309"/>
      <c r="Q23" s="316"/>
      <c r="R23" s="289"/>
      <c r="S23" s="656"/>
      <c r="T23" s="657"/>
      <c r="U23" s="658"/>
      <c r="V23" s="289"/>
    </row>
    <row r="24" spans="1:22">
      <c r="A24" s="307" t="s">
        <v>1543</v>
      </c>
      <c r="B24" s="317"/>
      <c r="C24" s="309"/>
      <c r="D24" s="309"/>
      <c r="E24" s="309"/>
      <c r="F24" s="309"/>
      <c r="G24" s="309"/>
      <c r="H24" s="316"/>
      <c r="I24" s="300"/>
      <c r="J24" s="307" t="s">
        <v>1546</v>
      </c>
      <c r="K24" s="308"/>
      <c r="L24" s="309"/>
      <c r="M24" s="309"/>
      <c r="N24" s="309"/>
      <c r="O24" s="309"/>
      <c r="P24" s="309"/>
      <c r="Q24" s="316"/>
      <c r="R24" s="289"/>
      <c r="S24" s="656"/>
      <c r="T24" s="657"/>
      <c r="U24" s="658"/>
      <c r="V24" s="289"/>
    </row>
    <row r="25" spans="1:22">
      <c r="A25" s="311" t="s">
        <v>1547</v>
      </c>
      <c r="B25" s="309"/>
      <c r="C25" s="312"/>
      <c r="D25" s="312"/>
      <c r="E25" s="313"/>
      <c r="F25" s="314">
        <v>0</v>
      </c>
      <c r="G25" s="309"/>
      <c r="H25" s="316"/>
      <c r="I25" s="300"/>
      <c r="J25" s="311" t="s">
        <v>1548</v>
      </c>
      <c r="K25" s="309"/>
      <c r="L25" s="312"/>
      <c r="M25" s="312"/>
      <c r="N25" s="312"/>
      <c r="O25" s="314">
        <v>0</v>
      </c>
      <c r="P25" s="309"/>
      <c r="Q25" s="316"/>
      <c r="R25" s="289"/>
      <c r="S25" s="656"/>
      <c r="T25" s="657"/>
      <c r="U25" s="658"/>
      <c r="V25" s="289"/>
    </row>
    <row r="26" spans="1:22">
      <c r="A26" s="302"/>
      <c r="B26" s="309"/>
      <c r="C26" s="318"/>
      <c r="D26" s="318"/>
      <c r="E26" s="309"/>
      <c r="F26" s="319"/>
      <c r="G26" s="309"/>
      <c r="H26" s="316"/>
      <c r="I26" s="300"/>
      <c r="J26" s="302"/>
      <c r="K26" s="309"/>
      <c r="L26" s="318"/>
      <c r="M26" s="318"/>
      <c r="N26" s="318"/>
      <c r="O26" s="319"/>
      <c r="P26" s="309"/>
      <c r="Q26" s="316"/>
      <c r="R26" s="289"/>
      <c r="S26" s="656"/>
      <c r="T26" s="657"/>
      <c r="U26" s="658"/>
      <c r="V26" s="289"/>
    </row>
    <row r="27" spans="1:22">
      <c r="A27" s="307" t="s">
        <v>1549</v>
      </c>
      <c r="B27" s="308"/>
      <c r="C27" s="309"/>
      <c r="D27" s="309"/>
      <c r="E27" s="309"/>
      <c r="F27" s="309"/>
      <c r="G27" s="309"/>
      <c r="H27" s="316"/>
      <c r="I27" s="300"/>
      <c r="J27" s="307" t="s">
        <v>1550</v>
      </c>
      <c r="K27" s="308"/>
      <c r="L27" s="309"/>
      <c r="M27" s="309"/>
      <c r="N27" s="309"/>
      <c r="O27" s="309"/>
      <c r="P27" s="309"/>
      <c r="Q27" s="316"/>
      <c r="R27" s="289"/>
      <c r="S27" s="656"/>
      <c r="T27" s="657"/>
      <c r="U27" s="658"/>
      <c r="V27" s="289"/>
    </row>
    <row r="28" spans="1:22">
      <c r="A28" s="664" t="s">
        <v>1551</v>
      </c>
      <c r="B28" s="665"/>
      <c r="C28" s="665"/>
      <c r="D28" s="665"/>
      <c r="E28" s="665"/>
      <c r="F28" s="314">
        <v>0</v>
      </c>
      <c r="G28" s="309"/>
      <c r="H28" s="316"/>
      <c r="I28" s="300"/>
      <c r="J28" s="664" t="s">
        <v>1552</v>
      </c>
      <c r="K28" s="665"/>
      <c r="L28" s="665"/>
      <c r="M28" s="665"/>
      <c r="N28" s="665"/>
      <c r="O28" s="314">
        <v>0</v>
      </c>
      <c r="P28" s="309"/>
      <c r="Q28" s="316"/>
      <c r="R28" s="289"/>
      <c r="S28" s="656"/>
      <c r="T28" s="657"/>
      <c r="U28" s="658"/>
      <c r="V28" s="289"/>
    </row>
    <row r="29" spans="1:22">
      <c r="A29" s="302"/>
      <c r="B29" s="309"/>
      <c r="C29" s="318"/>
      <c r="D29" s="318"/>
      <c r="E29" s="309"/>
      <c r="F29" s="309"/>
      <c r="G29" s="309"/>
      <c r="H29" s="316"/>
      <c r="I29" s="300"/>
      <c r="J29" s="302"/>
      <c r="K29" s="309"/>
      <c r="L29" s="318"/>
      <c r="M29" s="318"/>
      <c r="N29" s="318"/>
      <c r="O29" s="309"/>
      <c r="P29" s="309"/>
      <c r="Q29" s="316"/>
      <c r="R29" s="289"/>
      <c r="S29" s="656"/>
      <c r="T29" s="657"/>
      <c r="U29" s="658"/>
      <c r="V29" s="289"/>
    </row>
    <row r="30" spans="1:22">
      <c r="A30" s="301" t="s">
        <v>1553</v>
      </c>
      <c r="B30" s="306" t="s">
        <v>1554</v>
      </c>
      <c r="C30" s="304" t="s">
        <v>1555</v>
      </c>
      <c r="D30" s="304"/>
      <c r="E30" s="304"/>
      <c r="F30" s="304"/>
      <c r="G30" s="662">
        <f>F33+F36+F39+F43</f>
        <v>65535</v>
      </c>
      <c r="H30" s="663"/>
      <c r="I30" s="300"/>
      <c r="J30" s="301" t="s">
        <v>1553</v>
      </c>
      <c r="K30" s="306" t="s">
        <v>1554</v>
      </c>
      <c r="L30" s="304" t="s">
        <v>1556</v>
      </c>
      <c r="M30" s="304"/>
      <c r="N30" s="304"/>
      <c r="O30" s="304"/>
      <c r="P30" s="662">
        <f>O33+O36+O38+O41+O43</f>
        <v>200</v>
      </c>
      <c r="Q30" s="663"/>
      <c r="R30" s="289"/>
      <c r="S30" s="656"/>
      <c r="T30" s="657"/>
      <c r="U30" s="658"/>
      <c r="V30" s="289"/>
    </row>
    <row r="31" spans="1:22">
      <c r="A31" s="302"/>
      <c r="B31" s="309"/>
      <c r="C31" s="309"/>
      <c r="D31" s="309"/>
      <c r="E31" s="309"/>
      <c r="F31" s="309"/>
      <c r="G31" s="309"/>
      <c r="H31" s="310"/>
      <c r="I31" s="300"/>
      <c r="J31" s="302"/>
      <c r="K31" s="309"/>
      <c r="L31" s="309"/>
      <c r="M31" s="309"/>
      <c r="N31" s="309"/>
      <c r="O31" s="309"/>
      <c r="P31" s="309"/>
      <c r="Q31" s="310"/>
      <c r="R31" s="289"/>
      <c r="S31" s="656"/>
      <c r="T31" s="657"/>
      <c r="U31" s="658"/>
      <c r="V31" s="289"/>
    </row>
    <row r="32" spans="1:22">
      <c r="A32" s="307" t="s">
        <v>1557</v>
      </c>
      <c r="B32" s="317"/>
      <c r="C32" s="309"/>
      <c r="D32" s="309"/>
      <c r="E32" s="309"/>
      <c r="F32" s="309"/>
      <c r="G32" s="309"/>
      <c r="H32" s="310"/>
      <c r="I32" s="300"/>
      <c r="J32" s="307" t="s">
        <v>1558</v>
      </c>
      <c r="K32" s="308"/>
      <c r="L32" s="309"/>
      <c r="M32" s="309"/>
      <c r="N32" s="309"/>
      <c r="O32" s="309"/>
      <c r="P32" s="309"/>
      <c r="Q32" s="310"/>
      <c r="R32" s="289"/>
      <c r="S32" s="656"/>
      <c r="T32" s="657"/>
      <c r="U32" s="658"/>
      <c r="V32" s="289"/>
    </row>
    <row r="33" spans="1:22">
      <c r="A33" s="311" t="s">
        <v>1559</v>
      </c>
      <c r="B33" s="309"/>
      <c r="C33" s="312"/>
      <c r="D33" s="312"/>
      <c r="E33" s="313"/>
      <c r="F33" s="314">
        <f>4408+24150+14375+11600+2200</f>
        <v>56733</v>
      </c>
      <c r="G33" s="315"/>
      <c r="H33" s="316"/>
      <c r="I33" s="300"/>
      <c r="J33" s="311" t="s">
        <v>1560</v>
      </c>
      <c r="K33" s="309"/>
      <c r="L33" s="312"/>
      <c r="M33" s="312"/>
      <c r="N33" s="312"/>
      <c r="O33" s="314">
        <v>0</v>
      </c>
      <c r="P33" s="315"/>
      <c r="Q33" s="316"/>
      <c r="R33" s="289"/>
      <c r="S33" s="656"/>
      <c r="T33" s="657"/>
      <c r="U33" s="658"/>
      <c r="V33" s="289"/>
    </row>
    <row r="34" spans="1:22">
      <c r="A34" s="302"/>
      <c r="B34" s="309"/>
      <c r="C34" s="312"/>
      <c r="D34" s="312"/>
      <c r="E34" s="313"/>
      <c r="F34" s="309"/>
      <c r="G34" s="309"/>
      <c r="H34" s="316"/>
      <c r="I34" s="300"/>
      <c r="J34" s="302"/>
      <c r="K34" s="309"/>
      <c r="L34" s="312"/>
      <c r="M34" s="312"/>
      <c r="N34" s="312"/>
      <c r="O34" s="309"/>
      <c r="P34" s="309"/>
      <c r="Q34" s="316"/>
      <c r="R34" s="289"/>
      <c r="S34" s="656"/>
      <c r="T34" s="657"/>
      <c r="U34" s="658"/>
      <c r="V34" s="289"/>
    </row>
    <row r="35" spans="1:22">
      <c r="A35" s="307" t="s">
        <v>1561</v>
      </c>
      <c r="B35" s="308"/>
      <c r="C35" s="309"/>
      <c r="D35" s="309"/>
      <c r="E35" s="309"/>
      <c r="F35" s="309"/>
      <c r="G35" s="309"/>
      <c r="H35" s="316"/>
      <c r="I35" s="300"/>
      <c r="J35" s="307" t="s">
        <v>1561</v>
      </c>
      <c r="K35" s="308"/>
      <c r="L35" s="309"/>
      <c r="M35" s="309"/>
      <c r="N35" s="309"/>
      <c r="O35" s="309"/>
      <c r="P35" s="309"/>
      <c r="Q35" s="316"/>
      <c r="R35" s="289"/>
      <c r="S35" s="656"/>
      <c r="T35" s="657"/>
      <c r="U35" s="658"/>
      <c r="V35" s="289"/>
    </row>
    <row r="36" spans="1:22">
      <c r="A36" s="311" t="s">
        <v>1562</v>
      </c>
      <c r="B36" s="309"/>
      <c r="C36" s="312"/>
      <c r="D36" s="312"/>
      <c r="E36" s="313"/>
      <c r="F36" s="314">
        <v>0</v>
      </c>
      <c r="G36" s="309"/>
      <c r="H36" s="316"/>
      <c r="I36" s="300"/>
      <c r="J36" s="311" t="s">
        <v>1563</v>
      </c>
      <c r="K36" s="309"/>
      <c r="L36" s="312"/>
      <c r="M36" s="312"/>
      <c r="N36" s="312"/>
      <c r="O36" s="314">
        <v>0</v>
      </c>
      <c r="P36" s="309"/>
      <c r="Q36" s="316"/>
      <c r="R36" s="289"/>
      <c r="S36" s="656"/>
      <c r="T36" s="657"/>
      <c r="U36" s="658"/>
      <c r="V36" s="289"/>
    </row>
    <row r="37" spans="1:22">
      <c r="A37" s="302" t="s">
        <v>1564</v>
      </c>
      <c r="B37" s="309"/>
      <c r="C37" s="318"/>
      <c r="D37" s="318"/>
      <c r="E37" s="309"/>
      <c r="F37" s="319"/>
      <c r="G37" s="309"/>
      <c r="H37" s="316"/>
      <c r="I37" s="300"/>
      <c r="J37" s="302" t="s">
        <v>1565</v>
      </c>
      <c r="K37" s="309"/>
      <c r="L37" s="318"/>
      <c r="M37" s="318"/>
      <c r="N37" s="318"/>
      <c r="O37" s="319"/>
      <c r="P37" s="309"/>
      <c r="Q37" s="316"/>
      <c r="R37" s="289"/>
      <c r="S37" s="656"/>
      <c r="T37" s="657"/>
      <c r="U37" s="658"/>
      <c r="V37" s="289"/>
    </row>
    <row r="38" spans="1:22">
      <c r="A38" s="307" t="s">
        <v>1566</v>
      </c>
      <c r="B38" s="308"/>
      <c r="C38" s="309"/>
      <c r="D38" s="309"/>
      <c r="E38" s="309"/>
      <c r="F38" s="309"/>
      <c r="G38" s="309"/>
      <c r="H38" s="316"/>
      <c r="I38" s="300"/>
      <c r="J38" s="320" t="s">
        <v>1567</v>
      </c>
      <c r="K38" s="308"/>
      <c r="L38" s="309"/>
      <c r="M38" s="309"/>
      <c r="N38" s="309"/>
      <c r="O38" s="314">
        <v>0</v>
      </c>
      <c r="P38" s="309"/>
      <c r="Q38" s="316"/>
      <c r="R38" s="289"/>
      <c r="S38" s="656"/>
      <c r="T38" s="657"/>
      <c r="U38" s="658"/>
      <c r="V38" s="289"/>
    </row>
    <row r="39" spans="1:22">
      <c r="A39" s="664" t="s">
        <v>1568</v>
      </c>
      <c r="B39" s="665"/>
      <c r="C39" s="665"/>
      <c r="D39" s="665"/>
      <c r="E39" s="665"/>
      <c r="F39" s="314">
        <v>0</v>
      </c>
      <c r="G39" s="309"/>
      <c r="H39" s="316"/>
      <c r="I39" s="300"/>
      <c r="J39" s="668"/>
      <c r="K39" s="669"/>
      <c r="L39" s="669"/>
      <c r="M39" s="669"/>
      <c r="N39" s="669"/>
      <c r="O39" s="314"/>
      <c r="P39" s="309"/>
      <c r="Q39" s="316"/>
      <c r="R39" s="289"/>
      <c r="S39" s="656"/>
      <c r="T39" s="657"/>
      <c r="U39" s="658"/>
      <c r="V39" s="289"/>
    </row>
    <row r="40" spans="1:22">
      <c r="A40" s="321" t="s">
        <v>1569</v>
      </c>
      <c r="B40" s="322"/>
      <c r="C40" s="322"/>
      <c r="D40" s="323"/>
      <c r="E40" s="323"/>
      <c r="F40" s="314"/>
      <c r="G40" s="309"/>
      <c r="H40" s="316"/>
      <c r="I40" s="300"/>
      <c r="J40" s="324" t="s">
        <v>1570</v>
      </c>
      <c r="K40" s="323"/>
      <c r="L40" s="323"/>
      <c r="M40" s="323"/>
      <c r="N40" s="323"/>
      <c r="O40" s="314"/>
      <c r="P40" s="309"/>
      <c r="Q40" s="316"/>
      <c r="R40" s="289"/>
      <c r="S40" s="656"/>
      <c r="T40" s="657"/>
      <c r="U40" s="658"/>
      <c r="V40" s="289"/>
    </row>
    <row r="41" spans="1:22">
      <c r="A41" s="302"/>
      <c r="B41" s="309"/>
      <c r="C41" s="325"/>
      <c r="D41" s="309"/>
      <c r="E41" s="309"/>
      <c r="F41" s="309"/>
      <c r="G41" s="309"/>
      <c r="H41" s="310"/>
      <c r="I41" s="300"/>
      <c r="J41" s="664" t="s">
        <v>1571</v>
      </c>
      <c r="K41" s="665"/>
      <c r="L41" s="665"/>
      <c r="M41" s="665"/>
      <c r="N41" s="665"/>
      <c r="O41" s="314">
        <v>0</v>
      </c>
      <c r="P41" s="309"/>
      <c r="Q41" s="310"/>
      <c r="R41" s="289"/>
      <c r="S41" s="656"/>
      <c r="T41" s="657"/>
      <c r="U41" s="658"/>
      <c r="V41" s="289"/>
    </row>
    <row r="42" spans="1:22">
      <c r="A42" s="307" t="s">
        <v>1572</v>
      </c>
      <c r="B42" s="308"/>
      <c r="C42" s="309"/>
      <c r="D42" s="309"/>
      <c r="E42" s="309"/>
      <c r="F42" s="309"/>
      <c r="G42" s="290"/>
      <c r="H42" s="326"/>
      <c r="I42" s="289"/>
      <c r="J42" s="321" t="s">
        <v>1569</v>
      </c>
      <c r="K42" s="322"/>
      <c r="L42" s="322"/>
      <c r="M42" s="323"/>
      <c r="N42" s="323"/>
      <c r="O42" s="314"/>
      <c r="P42" s="290"/>
      <c r="Q42" s="326"/>
      <c r="R42" s="289"/>
      <c r="S42" s="656"/>
      <c r="T42" s="657"/>
      <c r="U42" s="658"/>
      <c r="V42" s="289"/>
    </row>
    <row r="43" spans="1:22">
      <c r="A43" s="664" t="s">
        <v>1573</v>
      </c>
      <c r="B43" s="665"/>
      <c r="C43" s="665"/>
      <c r="D43" s="665"/>
      <c r="E43" s="665"/>
      <c r="F43" s="314">
        <v>8802</v>
      </c>
      <c r="G43" s="290"/>
      <c r="H43" s="326"/>
      <c r="I43" s="289"/>
      <c r="J43" s="670" t="s">
        <v>1574</v>
      </c>
      <c r="K43" s="671"/>
      <c r="L43" s="671"/>
      <c r="M43" s="671"/>
      <c r="N43" s="671"/>
      <c r="O43" s="314">
        <v>200</v>
      </c>
      <c r="P43" s="290"/>
      <c r="Q43" s="326"/>
      <c r="R43" s="289"/>
      <c r="S43" s="656"/>
      <c r="T43" s="657"/>
      <c r="U43" s="658"/>
      <c r="V43" s="289"/>
    </row>
    <row r="44" spans="1:22">
      <c r="A44" s="327"/>
      <c r="B44" s="290"/>
      <c r="C44" s="328"/>
      <c r="D44" s="328"/>
      <c r="E44" s="328"/>
      <c r="F44" s="290"/>
      <c r="G44" s="290"/>
      <c r="H44" s="326"/>
      <c r="I44" s="289"/>
      <c r="J44" s="329" t="s">
        <v>1575</v>
      </c>
      <c r="K44" s="290"/>
      <c r="L44" s="328"/>
      <c r="M44" s="328"/>
      <c r="N44" s="328"/>
      <c r="O44" s="290"/>
      <c r="P44" s="290"/>
      <c r="Q44" s="326"/>
      <c r="R44" s="289"/>
      <c r="S44" s="656"/>
      <c r="T44" s="657"/>
      <c r="U44" s="658"/>
      <c r="V44" s="289"/>
    </row>
    <row r="45" spans="1:22">
      <c r="A45" s="327"/>
      <c r="B45" s="328"/>
      <c r="C45" s="328"/>
      <c r="D45" s="328"/>
      <c r="E45" s="328"/>
      <c r="F45" s="290"/>
      <c r="G45" s="290"/>
      <c r="H45" s="330"/>
      <c r="I45" s="289"/>
      <c r="J45" s="327"/>
      <c r="K45" s="328"/>
      <c r="L45" s="328"/>
      <c r="M45" s="328"/>
      <c r="N45" s="328"/>
      <c r="O45" s="290"/>
      <c r="P45" s="290"/>
      <c r="Q45" s="330"/>
      <c r="R45" s="289"/>
      <c r="S45" s="656"/>
      <c r="T45" s="657"/>
      <c r="U45" s="658"/>
      <c r="V45" s="289"/>
    </row>
    <row r="46" spans="1:22">
      <c r="A46" s="327"/>
      <c r="B46" s="328"/>
      <c r="C46" s="328"/>
      <c r="D46" s="328"/>
      <c r="E46" s="328"/>
      <c r="F46" s="290"/>
      <c r="G46" s="290"/>
      <c r="H46" s="330"/>
      <c r="I46" s="289"/>
      <c r="J46" s="327"/>
      <c r="K46" s="328"/>
      <c r="L46" s="328"/>
      <c r="M46" s="328"/>
      <c r="N46" s="328"/>
      <c r="O46" s="290"/>
      <c r="P46" s="290"/>
      <c r="Q46" s="330"/>
      <c r="R46" s="289"/>
      <c r="S46" s="656"/>
      <c r="T46" s="657"/>
      <c r="U46" s="658"/>
      <c r="V46" s="289"/>
    </row>
    <row r="47" spans="1:22">
      <c r="A47" s="327"/>
      <c r="B47" s="290"/>
      <c r="C47" s="290"/>
      <c r="D47" s="290"/>
      <c r="E47" s="290"/>
      <c r="F47" s="290"/>
      <c r="G47" s="290"/>
      <c r="H47" s="326"/>
      <c r="I47" s="289"/>
      <c r="J47" s="327"/>
      <c r="K47" s="290"/>
      <c r="L47" s="290"/>
      <c r="M47" s="290"/>
      <c r="N47" s="290"/>
      <c r="O47" s="290"/>
      <c r="P47" s="290"/>
      <c r="Q47" s="326"/>
      <c r="R47" s="289"/>
      <c r="S47" s="656"/>
      <c r="T47" s="657"/>
      <c r="U47" s="658"/>
      <c r="V47" s="289"/>
    </row>
    <row r="48" spans="1:22" ht="15.75" thickBot="1">
      <c r="A48" s="666" t="s">
        <v>1576</v>
      </c>
      <c r="B48" s="667"/>
      <c r="C48" s="667"/>
      <c r="D48" s="667"/>
      <c r="E48" s="667"/>
      <c r="F48" s="667"/>
      <c r="G48" s="331"/>
      <c r="H48" s="332">
        <f>G18+G20-F22</f>
        <v>135880</v>
      </c>
      <c r="I48" s="289"/>
      <c r="J48" s="666" t="s">
        <v>1577</v>
      </c>
      <c r="K48" s="667"/>
      <c r="L48" s="667"/>
      <c r="M48" s="667"/>
      <c r="N48" s="667"/>
      <c r="O48" s="667"/>
      <c r="P48" s="331"/>
      <c r="Q48" s="332">
        <f>P18+P20-P30</f>
        <v>135680</v>
      </c>
      <c r="R48" s="289"/>
      <c r="S48" s="659"/>
      <c r="T48" s="660"/>
      <c r="U48" s="661"/>
      <c r="V48" s="289"/>
    </row>
    <row r="75" spans="1:21">
      <c r="A75" s="290"/>
      <c r="B75" s="631"/>
      <c r="C75" s="631"/>
      <c r="D75" s="631"/>
      <c r="E75" s="631"/>
      <c r="F75" s="631"/>
      <c r="G75" s="631"/>
      <c r="H75" s="631"/>
      <c r="I75" s="631"/>
      <c r="J75" s="631"/>
      <c r="K75" s="631"/>
      <c r="L75" s="631"/>
      <c r="M75" s="631"/>
      <c r="N75" s="631"/>
      <c r="O75" s="631"/>
      <c r="P75" s="631"/>
      <c r="Q75" s="631"/>
      <c r="R75" s="289"/>
      <c r="S75" s="289"/>
      <c r="T75" s="289"/>
      <c r="U75" s="289"/>
    </row>
    <row r="76" spans="1:21">
      <c r="A76" s="290"/>
      <c r="B76" s="632"/>
      <c r="C76" s="632"/>
      <c r="D76" s="632"/>
      <c r="E76" s="632"/>
      <c r="F76" s="632"/>
      <c r="G76" s="632"/>
      <c r="H76" s="632"/>
      <c r="I76" s="632"/>
      <c r="J76" s="632"/>
      <c r="K76" s="632"/>
      <c r="L76" s="632"/>
      <c r="M76" s="632"/>
      <c r="N76" s="632"/>
      <c r="O76" s="632"/>
      <c r="P76" s="632"/>
      <c r="Q76" s="632"/>
      <c r="R76" s="289"/>
      <c r="S76" s="289"/>
      <c r="T76" s="289"/>
      <c r="U76" s="289"/>
    </row>
    <row r="77" spans="1:21">
      <c r="A77" s="290"/>
      <c r="B77" s="633"/>
      <c r="C77" s="290"/>
      <c r="D77" s="290"/>
      <c r="E77" s="290"/>
      <c r="F77" s="290"/>
      <c r="G77" s="291"/>
      <c r="H77" s="291"/>
      <c r="I77" s="291"/>
      <c r="J77" s="291"/>
      <c r="K77" s="291"/>
      <c r="L77" s="291"/>
      <c r="M77" s="291"/>
      <c r="N77" s="291"/>
      <c r="O77" s="289"/>
      <c r="P77" s="289"/>
      <c r="Q77" s="289"/>
      <c r="R77" s="289"/>
      <c r="S77" s="289"/>
      <c r="T77" s="289"/>
      <c r="U77" s="289"/>
    </row>
    <row r="78" spans="1:21">
      <c r="A78" s="290"/>
      <c r="B78" s="634"/>
      <c r="C78" s="289"/>
      <c r="D78" s="290"/>
      <c r="E78" s="290"/>
      <c r="F78" s="290"/>
      <c r="G78" s="290"/>
      <c r="H78" s="290"/>
      <c r="I78" s="289"/>
      <c r="J78" s="289"/>
      <c r="K78" s="289"/>
      <c r="L78" s="289"/>
      <c r="M78" s="289"/>
      <c r="N78" s="289"/>
      <c r="O78" s="289"/>
      <c r="P78" s="289"/>
      <c r="Q78" s="289"/>
      <c r="R78" s="289"/>
      <c r="S78" s="289"/>
      <c r="T78" s="289"/>
      <c r="U78" s="289"/>
    </row>
    <row r="79" spans="1:21">
      <c r="A79" s="290"/>
      <c r="B79" s="635"/>
      <c r="C79" s="289"/>
      <c r="D79" s="290"/>
      <c r="E79" s="290"/>
      <c r="F79" s="290"/>
      <c r="G79" s="290"/>
      <c r="H79" s="290"/>
      <c r="I79" s="289"/>
      <c r="J79" s="289"/>
      <c r="K79" s="289"/>
      <c r="L79" s="289"/>
      <c r="M79" s="289"/>
      <c r="N79" s="289"/>
      <c r="O79" s="289"/>
      <c r="P79" s="289"/>
      <c r="Q79" s="289"/>
      <c r="R79" s="289"/>
      <c r="S79" s="289"/>
      <c r="T79" s="289"/>
      <c r="U79" s="289"/>
    </row>
    <row r="80" spans="1:21">
      <c r="A80" s="290"/>
      <c r="B80" s="290"/>
      <c r="C80" s="289"/>
      <c r="D80" s="290"/>
      <c r="E80" s="290"/>
      <c r="F80" s="290"/>
      <c r="G80" s="290"/>
      <c r="H80" s="290"/>
      <c r="I80" s="289"/>
      <c r="J80" s="289"/>
      <c r="K80" s="289"/>
      <c r="L80" s="289"/>
      <c r="M80" s="289"/>
      <c r="N80" s="289"/>
      <c r="O80" s="289"/>
      <c r="P80" s="289"/>
      <c r="Q80" s="289"/>
      <c r="R80" s="289"/>
      <c r="S80" s="289"/>
      <c r="T80" s="289"/>
      <c r="U80" s="289"/>
    </row>
    <row r="81" spans="1:21">
      <c r="A81" s="290"/>
      <c r="B81" s="290"/>
      <c r="C81" s="290"/>
      <c r="D81" s="290"/>
      <c r="E81" s="290"/>
      <c r="F81" s="290"/>
      <c r="G81" s="290"/>
      <c r="H81" s="290"/>
      <c r="I81" s="289"/>
      <c r="J81" s="289"/>
      <c r="K81" s="289"/>
      <c r="L81" s="289"/>
      <c r="M81" s="289"/>
      <c r="N81" s="289"/>
      <c r="O81" s="289"/>
      <c r="P81" s="289"/>
      <c r="Q81" s="289"/>
      <c r="R81" s="289"/>
      <c r="S81" s="289"/>
      <c r="T81" s="289"/>
      <c r="U81" s="289"/>
    </row>
    <row r="82" spans="1:21">
      <c r="A82" s="290"/>
      <c r="B82" s="290" t="s">
        <v>1524</v>
      </c>
      <c r="C82" s="290"/>
      <c r="D82" s="290"/>
      <c r="E82" s="290"/>
      <c r="F82" s="290"/>
      <c r="G82" s="290"/>
      <c r="H82" s="290"/>
      <c r="I82" s="289"/>
      <c r="J82" s="289"/>
      <c r="K82" s="289"/>
      <c r="L82" s="289"/>
      <c r="M82" s="289"/>
      <c r="N82" s="289"/>
      <c r="O82" s="289"/>
      <c r="P82" s="289"/>
      <c r="Q82" s="289"/>
      <c r="R82" s="289"/>
      <c r="S82" s="289"/>
      <c r="T82" s="289"/>
      <c r="U82" s="289"/>
    </row>
    <row r="83" spans="1:21">
      <c r="A83" s="290"/>
      <c r="B83" s="290"/>
      <c r="C83" s="290"/>
      <c r="D83" s="290"/>
      <c r="E83" s="290"/>
      <c r="F83" s="290"/>
      <c r="G83" s="290"/>
      <c r="H83" s="290"/>
      <c r="I83" s="289"/>
      <c r="J83" s="289"/>
      <c r="K83" s="289"/>
      <c r="L83" s="289"/>
      <c r="M83" s="289"/>
      <c r="N83" s="289"/>
      <c r="O83" s="289"/>
      <c r="P83" s="289"/>
      <c r="Q83" s="289"/>
      <c r="R83" s="289"/>
      <c r="S83" s="289"/>
      <c r="T83" s="289"/>
      <c r="U83" s="289"/>
    </row>
    <row r="84" spans="1:21">
      <c r="A84" s="672" t="s">
        <v>1525</v>
      </c>
      <c r="B84" s="672"/>
      <c r="C84" s="672"/>
      <c r="D84" s="293" t="s">
        <v>1578</v>
      </c>
      <c r="E84" s="294"/>
      <c r="F84" s="294"/>
      <c r="G84" s="637"/>
      <c r="H84" s="637"/>
      <c r="I84" s="289"/>
      <c r="J84" s="289"/>
      <c r="K84" s="289"/>
      <c r="L84" s="289"/>
      <c r="M84" s="289"/>
      <c r="N84" s="289"/>
      <c r="O84" s="289"/>
      <c r="P84" s="289"/>
      <c r="Q84" s="289"/>
      <c r="R84" s="289"/>
      <c r="S84" s="289"/>
      <c r="T84" s="289"/>
      <c r="U84" s="289"/>
    </row>
    <row r="85" spans="1:21">
      <c r="A85" s="290"/>
      <c r="B85" s="290"/>
      <c r="C85" s="290"/>
      <c r="D85" s="290"/>
      <c r="E85" s="290"/>
      <c r="F85" s="290"/>
      <c r="G85" s="290"/>
      <c r="H85" s="290"/>
      <c r="I85" s="289"/>
      <c r="J85" s="289"/>
      <c r="K85" s="289"/>
      <c r="L85" s="289"/>
      <c r="M85" s="289"/>
      <c r="N85" s="289"/>
      <c r="O85" s="289"/>
      <c r="P85" s="289"/>
      <c r="Q85" s="289"/>
      <c r="R85" s="289"/>
      <c r="S85" s="289"/>
      <c r="T85" s="289"/>
      <c r="U85" s="289"/>
    </row>
    <row r="86" spans="1:21">
      <c r="A86" s="290"/>
      <c r="B86" s="290" t="s">
        <v>1579</v>
      </c>
      <c r="C86" s="290"/>
      <c r="D86" s="333" t="s">
        <v>1580</v>
      </c>
      <c r="E86" s="333"/>
      <c r="F86" s="333"/>
      <c r="G86" s="333"/>
      <c r="H86" s="333"/>
      <c r="I86" s="289"/>
      <c r="J86" s="289"/>
      <c r="K86" s="289"/>
      <c r="L86" s="289"/>
      <c r="M86" s="289"/>
      <c r="N86" s="289"/>
      <c r="O86" s="289"/>
      <c r="P86" s="289"/>
      <c r="Q86" s="289"/>
      <c r="R86" s="289"/>
      <c r="S86" s="289"/>
      <c r="T86" s="289"/>
      <c r="U86" s="289"/>
    </row>
    <row r="87" spans="1:21">
      <c r="A87" s="290"/>
      <c r="B87" s="290"/>
      <c r="C87" s="290"/>
      <c r="D87" s="290"/>
      <c r="E87" s="290"/>
      <c r="F87" s="290"/>
      <c r="G87" s="290"/>
      <c r="H87" s="290"/>
      <c r="I87" s="289"/>
      <c r="J87" s="289"/>
      <c r="K87" s="289"/>
      <c r="L87" s="289"/>
      <c r="M87" s="289"/>
      <c r="N87" s="296" t="s">
        <v>1529</v>
      </c>
      <c r="O87" s="297" t="s">
        <v>1530</v>
      </c>
      <c r="P87" s="296"/>
      <c r="Q87" s="289"/>
      <c r="R87" s="289"/>
      <c r="S87" s="289"/>
      <c r="T87" s="297"/>
      <c r="U87" s="297"/>
    </row>
    <row r="88" spans="1:21" ht="15.75" thickBot="1">
      <c r="A88" s="298"/>
      <c r="B88" s="298"/>
      <c r="C88" s="298"/>
      <c r="D88" s="298"/>
      <c r="E88" s="298"/>
      <c r="F88" s="298"/>
      <c r="G88" s="298"/>
      <c r="H88" s="298"/>
      <c r="I88" s="299"/>
      <c r="J88" s="299"/>
      <c r="K88" s="299"/>
      <c r="L88" s="289"/>
      <c r="M88" s="289"/>
      <c r="N88" s="289"/>
      <c r="O88" s="289"/>
      <c r="P88" s="289"/>
      <c r="Q88" s="289"/>
      <c r="R88" s="289"/>
      <c r="S88" s="289"/>
      <c r="T88" s="289"/>
      <c r="U88" s="289"/>
    </row>
    <row r="89" spans="1:21" ht="15.75" thickBot="1">
      <c r="A89" s="638" t="s">
        <v>1531</v>
      </c>
      <c r="B89" s="639"/>
      <c r="C89" s="639"/>
      <c r="D89" s="639"/>
      <c r="E89" s="639"/>
      <c r="F89" s="639"/>
      <c r="G89" s="639"/>
      <c r="H89" s="640"/>
      <c r="I89" s="300"/>
      <c r="J89" s="638" t="s">
        <v>1532</v>
      </c>
      <c r="K89" s="639"/>
      <c r="L89" s="639"/>
      <c r="M89" s="639"/>
      <c r="N89" s="639"/>
      <c r="O89" s="639"/>
      <c r="P89" s="639"/>
      <c r="Q89" s="640"/>
      <c r="R89" s="289"/>
      <c r="S89" s="641" t="s">
        <v>1533</v>
      </c>
      <c r="T89" s="642"/>
      <c r="U89" s="643"/>
    </row>
    <row r="90" spans="1:21" ht="15.75" thickBot="1">
      <c r="A90" s="647" t="s">
        <v>1534</v>
      </c>
      <c r="B90" s="648"/>
      <c r="C90" s="648"/>
      <c r="D90" s="648"/>
      <c r="E90" s="648"/>
      <c r="F90" s="648"/>
      <c r="G90" s="647" t="s">
        <v>1535</v>
      </c>
      <c r="H90" s="649"/>
      <c r="I90" s="300"/>
      <c r="J90" s="647" t="s">
        <v>1534</v>
      </c>
      <c r="K90" s="648"/>
      <c r="L90" s="648"/>
      <c r="M90" s="648"/>
      <c r="N90" s="648"/>
      <c r="O90" s="648"/>
      <c r="P90" s="647" t="s">
        <v>1535</v>
      </c>
      <c r="Q90" s="649"/>
      <c r="R90" s="289"/>
      <c r="S90" s="644"/>
      <c r="T90" s="645"/>
      <c r="U90" s="646"/>
    </row>
    <row r="91" spans="1:21">
      <c r="A91" s="301"/>
      <c r="B91" s="650" t="s">
        <v>1536</v>
      </c>
      <c r="C91" s="650"/>
      <c r="D91" s="650"/>
      <c r="E91" s="650"/>
      <c r="F91" s="650"/>
      <c r="G91" s="651">
        <v>47134</v>
      </c>
      <c r="H91" s="652"/>
      <c r="I91" s="300"/>
      <c r="J91" s="301"/>
      <c r="K91" s="650" t="s">
        <v>1581</v>
      </c>
      <c r="L91" s="650"/>
      <c r="M91" s="650"/>
      <c r="N91" s="650"/>
      <c r="O91" s="650"/>
      <c r="P91" s="651">
        <v>47134</v>
      </c>
      <c r="Q91" s="652"/>
      <c r="R91" s="289"/>
      <c r="S91" s="653"/>
      <c r="T91" s="654"/>
      <c r="U91" s="655"/>
    </row>
    <row r="92" spans="1:21">
      <c r="A92" s="302"/>
      <c r="B92" s="303"/>
      <c r="C92" s="303"/>
      <c r="D92" s="303"/>
      <c r="E92" s="303"/>
      <c r="F92" s="304"/>
      <c r="G92" s="304"/>
      <c r="H92" s="305"/>
      <c r="I92" s="300"/>
      <c r="J92" s="302"/>
      <c r="K92" s="303"/>
      <c r="L92" s="303"/>
      <c r="M92" s="303"/>
      <c r="N92" s="303"/>
      <c r="O92" s="304"/>
      <c r="P92" s="304"/>
      <c r="Q92" s="305"/>
      <c r="R92" s="289"/>
      <c r="S92" s="656"/>
      <c r="T92" s="657"/>
      <c r="U92" s="658"/>
    </row>
    <row r="93" spans="1:21">
      <c r="A93" s="301" t="s">
        <v>1538</v>
      </c>
      <c r="B93" s="306" t="s">
        <v>1539</v>
      </c>
      <c r="C93" s="304" t="s">
        <v>1540</v>
      </c>
      <c r="D93" s="304"/>
      <c r="E93" s="304"/>
      <c r="F93" s="304"/>
      <c r="G93" s="662">
        <f>F97+F100+F103</f>
        <v>6850</v>
      </c>
      <c r="H93" s="663"/>
      <c r="I93" s="300"/>
      <c r="J93" s="301" t="s">
        <v>1538</v>
      </c>
      <c r="K93" s="306" t="s">
        <v>1539</v>
      </c>
      <c r="L93" s="304" t="s">
        <v>1541</v>
      </c>
      <c r="M93" s="304"/>
      <c r="N93" s="304"/>
      <c r="O93" s="304"/>
      <c r="P93" s="662">
        <f>O94+O97+O100+O103</f>
        <v>0</v>
      </c>
      <c r="Q93" s="663"/>
      <c r="R93" s="289"/>
      <c r="S93" s="656"/>
      <c r="T93" s="657"/>
      <c r="U93" s="658"/>
    </row>
    <row r="94" spans="1:21">
      <c r="A94" s="302"/>
      <c r="B94" s="309"/>
      <c r="C94" s="309"/>
      <c r="D94" s="309"/>
      <c r="E94" s="309"/>
      <c r="F94" s="309"/>
      <c r="G94" s="309"/>
      <c r="H94" s="310"/>
      <c r="I94" s="300"/>
      <c r="J94" s="307"/>
      <c r="K94" s="309"/>
      <c r="L94" s="309"/>
      <c r="M94" s="309"/>
      <c r="N94" s="309"/>
      <c r="O94" s="314"/>
      <c r="P94" s="309"/>
      <c r="Q94" s="310"/>
      <c r="R94" s="289"/>
      <c r="S94" s="656"/>
      <c r="T94" s="657"/>
      <c r="U94" s="658"/>
    </row>
    <row r="95" spans="1:21">
      <c r="A95" s="302"/>
      <c r="B95" s="309"/>
      <c r="C95" s="309"/>
      <c r="D95" s="309"/>
      <c r="E95" s="309"/>
      <c r="F95" s="309"/>
      <c r="G95" s="309"/>
      <c r="H95" s="310"/>
      <c r="I95" s="300"/>
      <c r="J95" s="321"/>
      <c r="K95" s="309"/>
      <c r="L95" s="309"/>
      <c r="M95" s="309"/>
      <c r="N95" s="309"/>
      <c r="O95" s="309"/>
      <c r="P95" s="309"/>
      <c r="Q95" s="310"/>
      <c r="R95" s="289"/>
      <c r="S95" s="656"/>
      <c r="T95" s="657"/>
      <c r="U95" s="658"/>
    </row>
    <row r="96" spans="1:21">
      <c r="A96" s="307" t="s">
        <v>1582</v>
      </c>
      <c r="B96" s="308"/>
      <c r="C96" s="309"/>
      <c r="D96" s="309"/>
      <c r="E96" s="309"/>
      <c r="F96" s="309"/>
      <c r="G96" s="309"/>
      <c r="H96" s="310"/>
      <c r="I96" s="300"/>
      <c r="J96" s="307" t="s">
        <v>1543</v>
      </c>
      <c r="K96" s="308"/>
      <c r="L96" s="309"/>
      <c r="M96" s="309"/>
      <c r="N96" s="309"/>
      <c r="O96" s="309"/>
      <c r="P96" s="309"/>
      <c r="Q96" s="310"/>
      <c r="R96" s="289"/>
      <c r="S96" s="656"/>
      <c r="T96" s="657"/>
      <c r="U96" s="658"/>
    </row>
    <row r="97" spans="1:21">
      <c r="A97" s="311" t="s">
        <v>1583</v>
      </c>
      <c r="B97" s="309"/>
      <c r="C97" s="312"/>
      <c r="D97" s="312"/>
      <c r="E97" s="313"/>
      <c r="F97" s="314">
        <f>2250+2300+2300</f>
        <v>6850</v>
      </c>
      <c r="G97" s="315"/>
      <c r="H97" s="316"/>
      <c r="I97" s="300"/>
      <c r="J97" s="311" t="s">
        <v>1545</v>
      </c>
      <c r="K97" s="309"/>
      <c r="L97" s="312"/>
      <c r="M97" s="312"/>
      <c r="N97" s="312"/>
      <c r="O97" s="314">
        <v>0</v>
      </c>
      <c r="P97" s="315"/>
      <c r="Q97" s="316"/>
      <c r="R97" s="289"/>
      <c r="S97" s="656"/>
      <c r="T97" s="657"/>
      <c r="U97" s="658"/>
    </row>
    <row r="98" spans="1:21">
      <c r="A98" s="302"/>
      <c r="B98" s="309"/>
      <c r="C98" s="312"/>
      <c r="D98" s="312"/>
      <c r="E98" s="313"/>
      <c r="F98" s="309"/>
      <c r="G98" s="309"/>
      <c r="H98" s="316"/>
      <c r="I98" s="300"/>
      <c r="J98" s="302"/>
      <c r="K98" s="309"/>
      <c r="L98" s="312"/>
      <c r="M98" s="312"/>
      <c r="N98" s="312"/>
      <c r="O98" s="309"/>
      <c r="P98" s="309"/>
      <c r="Q98" s="316"/>
      <c r="R98" s="289"/>
      <c r="S98" s="656"/>
      <c r="T98" s="657"/>
      <c r="U98" s="658"/>
    </row>
    <row r="99" spans="1:21">
      <c r="A99" s="307" t="s">
        <v>1543</v>
      </c>
      <c r="B99" s="317"/>
      <c r="C99" s="309"/>
      <c r="D99" s="309"/>
      <c r="E99" s="309"/>
      <c r="F99" s="309"/>
      <c r="G99" s="309"/>
      <c r="H99" s="316"/>
      <c r="I99" s="300"/>
      <c r="J99" s="307" t="s">
        <v>1546</v>
      </c>
      <c r="K99" s="308"/>
      <c r="L99" s="309"/>
      <c r="M99" s="309"/>
      <c r="N99" s="309"/>
      <c r="O99" s="309"/>
      <c r="P99" s="309"/>
      <c r="Q99" s="316"/>
      <c r="R99" s="289"/>
      <c r="S99" s="656"/>
      <c r="T99" s="657"/>
      <c r="U99" s="658"/>
    </row>
    <row r="100" spans="1:21">
      <c r="A100" s="311" t="s">
        <v>1547</v>
      </c>
      <c r="B100" s="309"/>
      <c r="C100" s="312"/>
      <c r="D100" s="312"/>
      <c r="E100" s="313"/>
      <c r="F100" s="314">
        <v>0</v>
      </c>
      <c r="G100" s="309"/>
      <c r="H100" s="316"/>
      <c r="I100" s="300"/>
      <c r="J100" s="311" t="s">
        <v>1548</v>
      </c>
      <c r="K100" s="309"/>
      <c r="L100" s="312"/>
      <c r="M100" s="312"/>
      <c r="N100" s="312"/>
      <c r="O100" s="314">
        <v>0</v>
      </c>
      <c r="P100" s="309"/>
      <c r="Q100" s="316"/>
      <c r="R100" s="289"/>
      <c r="S100" s="656"/>
      <c r="T100" s="657"/>
      <c r="U100" s="658"/>
    </row>
    <row r="101" spans="1:21">
      <c r="A101" s="302"/>
      <c r="B101" s="309"/>
      <c r="C101" s="318"/>
      <c r="D101" s="318"/>
      <c r="E101" s="309"/>
      <c r="F101" s="319"/>
      <c r="G101" s="309"/>
      <c r="H101" s="316"/>
      <c r="I101" s="300"/>
      <c r="J101" s="302"/>
      <c r="K101" s="309"/>
      <c r="L101" s="318"/>
      <c r="M101" s="318"/>
      <c r="N101" s="318"/>
      <c r="O101" s="319"/>
      <c r="P101" s="309"/>
      <c r="Q101" s="316"/>
      <c r="R101" s="289"/>
      <c r="S101" s="656"/>
      <c r="T101" s="657"/>
      <c r="U101" s="658"/>
    </row>
    <row r="102" spans="1:21">
      <c r="A102" s="307" t="s">
        <v>1549</v>
      </c>
      <c r="B102" s="308"/>
      <c r="C102" s="309"/>
      <c r="D102" s="309"/>
      <c r="E102" s="309"/>
      <c r="F102" s="309"/>
      <c r="G102" s="309"/>
      <c r="H102" s="316"/>
      <c r="I102" s="300"/>
      <c r="J102" s="307" t="s">
        <v>1550</v>
      </c>
      <c r="K102" s="308"/>
      <c r="L102" s="309"/>
      <c r="M102" s="309"/>
      <c r="N102" s="309"/>
      <c r="O102" s="309"/>
      <c r="P102" s="309"/>
      <c r="Q102" s="316"/>
      <c r="R102" s="289"/>
      <c r="S102" s="656"/>
      <c r="T102" s="657"/>
      <c r="U102" s="658"/>
    </row>
    <row r="103" spans="1:21">
      <c r="A103" s="664" t="s">
        <v>1551</v>
      </c>
      <c r="B103" s="665"/>
      <c r="C103" s="665"/>
      <c r="D103" s="665"/>
      <c r="E103" s="665"/>
      <c r="F103" s="314">
        <v>0</v>
      </c>
      <c r="G103" s="309"/>
      <c r="H103" s="316"/>
      <c r="I103" s="300"/>
      <c r="J103" s="664" t="s">
        <v>1552</v>
      </c>
      <c r="K103" s="665"/>
      <c r="L103" s="665"/>
      <c r="M103" s="665"/>
      <c r="N103" s="665"/>
      <c r="O103" s="314">
        <v>0</v>
      </c>
      <c r="P103" s="309"/>
      <c r="Q103" s="316"/>
      <c r="R103" s="289"/>
      <c r="S103" s="656"/>
      <c r="T103" s="657"/>
      <c r="U103" s="658"/>
    </row>
    <row r="104" spans="1:21">
      <c r="A104" s="302"/>
      <c r="B104" s="309"/>
      <c r="C104" s="318"/>
      <c r="D104" s="318"/>
      <c r="E104" s="309"/>
      <c r="F104" s="309"/>
      <c r="G104" s="309"/>
      <c r="H104" s="316"/>
      <c r="I104" s="300"/>
      <c r="J104" s="302"/>
      <c r="K104" s="309"/>
      <c r="L104" s="318"/>
      <c r="M104" s="318"/>
      <c r="N104" s="318"/>
      <c r="O104" s="309"/>
      <c r="P104" s="309"/>
      <c r="Q104" s="316"/>
      <c r="R104" s="289"/>
      <c r="S104" s="656"/>
      <c r="T104" s="657"/>
      <c r="U104" s="658"/>
    </row>
    <row r="105" spans="1:21">
      <c r="A105" s="301" t="s">
        <v>1553</v>
      </c>
      <c r="B105" s="306" t="s">
        <v>1554</v>
      </c>
      <c r="C105" s="304" t="s">
        <v>1555</v>
      </c>
      <c r="D105" s="304"/>
      <c r="E105" s="304"/>
      <c r="F105" s="304"/>
      <c r="G105" s="662">
        <f>F108+F111+F114+F118</f>
        <v>19720</v>
      </c>
      <c r="H105" s="663"/>
      <c r="I105" s="300"/>
      <c r="J105" s="301" t="s">
        <v>1553</v>
      </c>
      <c r="K105" s="306" t="s">
        <v>1554</v>
      </c>
      <c r="L105" s="304" t="s">
        <v>1556</v>
      </c>
      <c r="M105" s="304"/>
      <c r="N105" s="304"/>
      <c r="O105" s="304"/>
      <c r="P105" s="662">
        <f>O108+O111+O113+O116+O118</f>
        <v>0</v>
      </c>
      <c r="Q105" s="663"/>
      <c r="R105" s="289"/>
      <c r="S105" s="656"/>
      <c r="T105" s="657"/>
      <c r="U105" s="658"/>
    </row>
    <row r="106" spans="1:21">
      <c r="A106" s="302"/>
      <c r="B106" s="309"/>
      <c r="C106" s="309"/>
      <c r="D106" s="309"/>
      <c r="E106" s="309"/>
      <c r="F106" s="309"/>
      <c r="G106" s="309"/>
      <c r="H106" s="310"/>
      <c r="I106" s="300"/>
      <c r="J106" s="302"/>
      <c r="K106" s="309"/>
      <c r="L106" s="309"/>
      <c r="M106" s="309"/>
      <c r="N106" s="309"/>
      <c r="O106" s="309"/>
      <c r="P106" s="309"/>
      <c r="Q106" s="310"/>
      <c r="R106" s="289"/>
      <c r="S106" s="656"/>
      <c r="T106" s="657"/>
      <c r="U106" s="658"/>
    </row>
    <row r="107" spans="1:21">
      <c r="A107" s="307" t="s">
        <v>1557</v>
      </c>
      <c r="B107" s="317"/>
      <c r="C107" s="309"/>
      <c r="D107" s="309"/>
      <c r="E107" s="309"/>
      <c r="F107" s="309"/>
      <c r="G107" s="309"/>
      <c r="H107" s="310"/>
      <c r="I107" s="300"/>
      <c r="J107" s="307" t="s">
        <v>1558</v>
      </c>
      <c r="K107" s="308"/>
      <c r="L107" s="309"/>
      <c r="M107" s="309"/>
      <c r="N107" s="309"/>
      <c r="O107" s="309"/>
      <c r="P107" s="309"/>
      <c r="Q107" s="310"/>
      <c r="R107" s="289"/>
      <c r="S107" s="656"/>
      <c r="T107" s="657"/>
      <c r="U107" s="658"/>
    </row>
    <row r="108" spans="1:21">
      <c r="A108" s="311" t="s">
        <v>1559</v>
      </c>
      <c r="B108" s="309"/>
      <c r="C108" s="312"/>
      <c r="D108" s="312"/>
      <c r="E108" s="313"/>
      <c r="F108" s="314">
        <v>19720</v>
      </c>
      <c r="G108" s="315"/>
      <c r="H108" s="316"/>
      <c r="I108" s="300"/>
      <c r="J108" s="311" t="s">
        <v>1560</v>
      </c>
      <c r="K108" s="309"/>
      <c r="L108" s="312"/>
      <c r="M108" s="312"/>
      <c r="N108" s="312"/>
      <c r="O108" s="314">
        <v>0</v>
      </c>
      <c r="P108" s="315"/>
      <c r="Q108" s="316"/>
      <c r="R108" s="289"/>
      <c r="S108" s="656"/>
      <c r="T108" s="657"/>
      <c r="U108" s="658"/>
    </row>
    <row r="109" spans="1:21">
      <c r="A109" s="302"/>
      <c r="B109" s="309"/>
      <c r="C109" s="312"/>
      <c r="D109" s="312"/>
      <c r="E109" s="313"/>
      <c r="F109" s="309"/>
      <c r="G109" s="309"/>
      <c r="H109" s="316"/>
      <c r="I109" s="300"/>
      <c r="J109" s="302"/>
      <c r="K109" s="309"/>
      <c r="L109" s="312"/>
      <c r="M109" s="312"/>
      <c r="N109" s="312"/>
      <c r="O109" s="309"/>
      <c r="P109" s="309"/>
      <c r="Q109" s="316"/>
      <c r="R109" s="289"/>
      <c r="S109" s="656"/>
      <c r="T109" s="657"/>
      <c r="U109" s="658"/>
    </row>
    <row r="110" spans="1:21">
      <c r="A110" s="307" t="s">
        <v>1561</v>
      </c>
      <c r="B110" s="308"/>
      <c r="C110" s="309"/>
      <c r="D110" s="309"/>
      <c r="E110" s="309"/>
      <c r="F110" s="309"/>
      <c r="G110" s="309"/>
      <c r="H110" s="316"/>
      <c r="I110" s="300"/>
      <c r="J110" s="307" t="s">
        <v>1561</v>
      </c>
      <c r="K110" s="308"/>
      <c r="L110" s="309"/>
      <c r="M110" s="309"/>
      <c r="N110" s="309"/>
      <c r="O110" s="309"/>
      <c r="P110" s="309"/>
      <c r="Q110" s="316"/>
      <c r="R110" s="289"/>
      <c r="S110" s="656"/>
      <c r="T110" s="657"/>
      <c r="U110" s="658"/>
    </row>
    <row r="111" spans="1:21">
      <c r="A111" s="311" t="s">
        <v>1584</v>
      </c>
      <c r="B111" s="309"/>
      <c r="C111" s="312"/>
      <c r="D111" s="312"/>
      <c r="E111" s="313"/>
      <c r="F111" s="314">
        <v>0</v>
      </c>
      <c r="G111" s="309"/>
      <c r="H111" s="316"/>
      <c r="I111" s="300"/>
      <c r="J111" s="311" t="s">
        <v>1585</v>
      </c>
      <c r="K111" s="309"/>
      <c r="L111" s="312"/>
      <c r="M111" s="312"/>
      <c r="N111" s="312"/>
      <c r="O111" s="314">
        <v>0</v>
      </c>
      <c r="P111" s="309"/>
      <c r="Q111" s="316"/>
      <c r="R111" s="289"/>
      <c r="S111" s="656"/>
      <c r="T111" s="657"/>
      <c r="U111" s="658"/>
    </row>
    <row r="112" spans="1:21">
      <c r="A112" s="302" t="s">
        <v>1564</v>
      </c>
      <c r="B112" s="309"/>
      <c r="C112" s="318"/>
      <c r="D112" s="318"/>
      <c r="E112" s="309"/>
      <c r="F112" s="319"/>
      <c r="G112" s="309"/>
      <c r="H112" s="316"/>
      <c r="I112" s="300"/>
      <c r="J112" s="302" t="s">
        <v>1565</v>
      </c>
      <c r="K112" s="309"/>
      <c r="L112" s="318"/>
      <c r="M112" s="318"/>
      <c r="N112" s="318"/>
      <c r="O112" s="319"/>
      <c r="P112" s="309"/>
      <c r="Q112" s="316"/>
      <c r="R112" s="289"/>
      <c r="S112" s="656"/>
      <c r="T112" s="657"/>
      <c r="U112" s="658"/>
    </row>
    <row r="113" spans="1:21">
      <c r="A113" s="307" t="s">
        <v>1566</v>
      </c>
      <c r="B113" s="308"/>
      <c r="C113" s="309"/>
      <c r="D113" s="309"/>
      <c r="E113" s="309"/>
      <c r="F113" s="309"/>
      <c r="G113" s="309"/>
      <c r="H113" s="316"/>
      <c r="I113" s="300"/>
      <c r="J113" s="320" t="s">
        <v>1567</v>
      </c>
      <c r="K113" s="308"/>
      <c r="L113" s="309"/>
      <c r="M113" s="309"/>
      <c r="N113" s="309"/>
      <c r="O113" s="314">
        <v>0</v>
      </c>
      <c r="P113" s="309"/>
      <c r="Q113" s="316"/>
      <c r="R113" s="289"/>
      <c r="S113" s="656"/>
      <c r="T113" s="657"/>
      <c r="U113" s="658"/>
    </row>
    <row r="114" spans="1:21">
      <c r="A114" s="664" t="s">
        <v>1568</v>
      </c>
      <c r="B114" s="665"/>
      <c r="C114" s="665"/>
      <c r="D114" s="665"/>
      <c r="E114" s="665"/>
      <c r="F114" s="314">
        <v>0</v>
      </c>
      <c r="G114" s="309"/>
      <c r="H114" s="316"/>
      <c r="I114" s="300"/>
      <c r="J114" s="668"/>
      <c r="K114" s="669"/>
      <c r="L114" s="669"/>
      <c r="M114" s="669"/>
      <c r="N114" s="669"/>
      <c r="O114" s="314"/>
      <c r="P114" s="309"/>
      <c r="Q114" s="316"/>
      <c r="R114" s="289"/>
      <c r="S114" s="656"/>
      <c r="T114" s="657"/>
      <c r="U114" s="658"/>
    </row>
    <row r="115" spans="1:21">
      <c r="A115" s="321" t="s">
        <v>1569</v>
      </c>
      <c r="B115" s="322"/>
      <c r="C115" s="322"/>
      <c r="D115" s="323"/>
      <c r="E115" s="323"/>
      <c r="F115" s="314"/>
      <c r="G115" s="309"/>
      <c r="H115" s="316"/>
      <c r="I115" s="300"/>
      <c r="J115" s="324" t="s">
        <v>1570</v>
      </c>
      <c r="K115" s="323"/>
      <c r="L115" s="323"/>
      <c r="M115" s="323"/>
      <c r="N115" s="323"/>
      <c r="O115" s="314"/>
      <c r="P115" s="309"/>
      <c r="Q115" s="316"/>
      <c r="R115" s="289"/>
      <c r="S115" s="656"/>
      <c r="T115" s="657"/>
      <c r="U115" s="658"/>
    </row>
    <row r="116" spans="1:21">
      <c r="A116" s="302"/>
      <c r="B116" s="309"/>
      <c r="C116" s="325"/>
      <c r="D116" s="309"/>
      <c r="E116" s="309"/>
      <c r="F116" s="309"/>
      <c r="G116" s="309"/>
      <c r="H116" s="310"/>
      <c r="I116" s="300"/>
      <c r="J116" s="664" t="s">
        <v>1571</v>
      </c>
      <c r="K116" s="665"/>
      <c r="L116" s="665"/>
      <c r="M116" s="665"/>
      <c r="N116" s="665"/>
      <c r="O116" s="314">
        <v>0</v>
      </c>
      <c r="P116" s="309"/>
      <c r="Q116" s="310"/>
      <c r="R116" s="289"/>
      <c r="S116" s="656"/>
      <c r="T116" s="657"/>
      <c r="U116" s="658"/>
    </row>
    <row r="117" spans="1:21">
      <c r="A117" s="307" t="s">
        <v>1572</v>
      </c>
      <c r="B117" s="308"/>
      <c r="C117" s="309"/>
      <c r="D117" s="309"/>
      <c r="E117" s="309"/>
      <c r="F117" s="309"/>
      <c r="G117" s="290"/>
      <c r="H117" s="326"/>
      <c r="I117" s="289"/>
      <c r="J117" s="321" t="s">
        <v>1569</v>
      </c>
      <c r="K117" s="322"/>
      <c r="L117" s="322"/>
      <c r="M117" s="323"/>
      <c r="N117" s="323"/>
      <c r="O117" s="314"/>
      <c r="P117" s="290"/>
      <c r="Q117" s="326"/>
      <c r="R117" s="289"/>
      <c r="S117" s="656"/>
      <c r="T117" s="657"/>
      <c r="U117" s="658"/>
    </row>
    <row r="118" spans="1:21">
      <c r="A118" s="664" t="s">
        <v>1573</v>
      </c>
      <c r="B118" s="665"/>
      <c r="C118" s="665"/>
      <c r="D118" s="665"/>
      <c r="E118" s="665"/>
      <c r="F118" s="314">
        <v>0</v>
      </c>
      <c r="G118" s="290"/>
      <c r="H118" s="326"/>
      <c r="I118" s="289"/>
      <c r="J118" s="670" t="s">
        <v>1574</v>
      </c>
      <c r="K118" s="671"/>
      <c r="L118" s="671"/>
      <c r="M118" s="671"/>
      <c r="N118" s="671"/>
      <c r="O118" s="314">
        <v>0</v>
      </c>
      <c r="P118" s="290"/>
      <c r="Q118" s="326"/>
      <c r="R118" s="289"/>
      <c r="S118" s="656"/>
      <c r="T118" s="657"/>
      <c r="U118" s="658"/>
    </row>
    <row r="119" spans="1:21">
      <c r="A119" s="327"/>
      <c r="B119" s="290"/>
      <c r="C119" s="328"/>
      <c r="D119" s="328"/>
      <c r="E119" s="328"/>
      <c r="F119" s="290"/>
      <c r="G119" s="290"/>
      <c r="H119" s="326"/>
      <c r="I119" s="289"/>
      <c r="J119" s="329" t="s">
        <v>1575</v>
      </c>
      <c r="K119" s="290"/>
      <c r="L119" s="328"/>
      <c r="M119" s="328"/>
      <c r="N119" s="328"/>
      <c r="O119" s="290"/>
      <c r="P119" s="290"/>
      <c r="Q119" s="326"/>
      <c r="R119" s="289"/>
      <c r="S119" s="656"/>
      <c r="T119" s="657"/>
      <c r="U119" s="658"/>
    </row>
    <row r="120" spans="1:21">
      <c r="A120" s="327"/>
      <c r="B120" s="328"/>
      <c r="C120" s="328"/>
      <c r="D120" s="328"/>
      <c r="E120" s="328"/>
      <c r="F120" s="290"/>
      <c r="G120" s="290"/>
      <c r="H120" s="330"/>
      <c r="I120" s="289"/>
      <c r="J120" s="327"/>
      <c r="K120" s="328"/>
      <c r="L120" s="328"/>
      <c r="M120" s="328"/>
      <c r="N120" s="328"/>
      <c r="O120" s="290"/>
      <c r="P120" s="290"/>
      <c r="Q120" s="330"/>
      <c r="R120" s="289"/>
      <c r="S120" s="656"/>
      <c r="T120" s="657"/>
      <c r="U120" s="658"/>
    </row>
    <row r="121" spans="1:21">
      <c r="A121" s="327"/>
      <c r="B121" s="328"/>
      <c r="C121" s="328"/>
      <c r="D121" s="328"/>
      <c r="E121" s="328"/>
      <c r="F121" s="290"/>
      <c r="G121" s="290"/>
      <c r="H121" s="330"/>
      <c r="I121" s="289"/>
      <c r="J121" s="327"/>
      <c r="K121" s="328"/>
      <c r="L121" s="328"/>
      <c r="M121" s="328"/>
      <c r="N121" s="328"/>
      <c r="O121" s="290"/>
      <c r="P121" s="290"/>
      <c r="Q121" s="330"/>
      <c r="R121" s="289"/>
      <c r="S121" s="656"/>
      <c r="T121" s="657"/>
      <c r="U121" s="658"/>
    </row>
    <row r="122" spans="1:21">
      <c r="A122" s="327"/>
      <c r="B122" s="290"/>
      <c r="C122" s="290"/>
      <c r="D122" s="290"/>
      <c r="E122" s="290"/>
      <c r="F122" s="290"/>
      <c r="G122" s="290"/>
      <c r="H122" s="326"/>
      <c r="I122" s="289"/>
      <c r="J122" s="327"/>
      <c r="K122" s="290"/>
      <c r="L122" s="290"/>
      <c r="M122" s="290"/>
      <c r="N122" s="290"/>
      <c r="O122" s="290"/>
      <c r="P122" s="290"/>
      <c r="Q122" s="326"/>
      <c r="R122" s="289"/>
      <c r="S122" s="656"/>
      <c r="T122" s="657"/>
      <c r="U122" s="658"/>
    </row>
    <row r="123" spans="1:21" ht="15.75" thickBot="1">
      <c r="A123" s="666" t="s">
        <v>1576</v>
      </c>
      <c r="B123" s="667"/>
      <c r="C123" s="667"/>
      <c r="D123" s="667"/>
      <c r="E123" s="667"/>
      <c r="F123" s="667"/>
      <c r="G123" s="331"/>
      <c r="H123" s="332">
        <f>G91+G93-F97</f>
        <v>47134</v>
      </c>
      <c r="I123" s="289"/>
      <c r="J123" s="666" t="s">
        <v>1577</v>
      </c>
      <c r="K123" s="667"/>
      <c r="L123" s="667"/>
      <c r="M123" s="667"/>
      <c r="N123" s="667"/>
      <c r="O123" s="667"/>
      <c r="P123" s="331"/>
      <c r="Q123" s="332">
        <f>P91+P93-P105</f>
        <v>47134</v>
      </c>
      <c r="R123" s="289"/>
      <c r="S123" s="659"/>
      <c r="T123" s="660"/>
      <c r="U123" s="661"/>
    </row>
    <row r="147" spans="1:21">
      <c r="A147" s="289"/>
      <c r="B147" s="630"/>
      <c r="C147" s="630"/>
      <c r="D147" s="630"/>
      <c r="E147" s="630"/>
      <c r="F147" s="630"/>
      <c r="G147" s="630"/>
      <c r="H147" s="630"/>
      <c r="I147" s="630"/>
      <c r="J147" s="630"/>
      <c r="K147" s="630"/>
      <c r="L147" s="630"/>
      <c r="M147" s="630"/>
      <c r="N147" s="630"/>
      <c r="O147" s="630"/>
      <c r="P147" s="630"/>
      <c r="Q147" s="630"/>
      <c r="R147" s="289"/>
      <c r="S147" s="289"/>
      <c r="T147" s="289"/>
      <c r="U147" s="289"/>
    </row>
    <row r="148" spans="1:21">
      <c r="A148" s="290"/>
      <c r="B148" s="631"/>
      <c r="C148" s="631"/>
      <c r="D148" s="631"/>
      <c r="E148" s="631"/>
      <c r="F148" s="631"/>
      <c r="G148" s="631"/>
      <c r="H148" s="631"/>
      <c r="I148" s="631"/>
      <c r="J148" s="631"/>
      <c r="K148" s="631"/>
      <c r="L148" s="631"/>
      <c r="M148" s="631"/>
      <c r="N148" s="631"/>
      <c r="O148" s="631"/>
      <c r="P148" s="631"/>
      <c r="Q148" s="631"/>
      <c r="R148" s="289"/>
      <c r="S148" s="289"/>
      <c r="T148" s="289"/>
      <c r="U148" s="289"/>
    </row>
    <row r="149" spans="1:21">
      <c r="A149" s="290"/>
      <c r="B149" s="632"/>
      <c r="C149" s="632"/>
      <c r="D149" s="632"/>
      <c r="E149" s="632"/>
      <c r="F149" s="632"/>
      <c r="G149" s="632"/>
      <c r="H149" s="632"/>
      <c r="I149" s="632"/>
      <c r="J149" s="632"/>
      <c r="K149" s="632"/>
      <c r="L149" s="632"/>
      <c r="M149" s="632"/>
      <c r="N149" s="632"/>
      <c r="O149" s="632"/>
      <c r="P149" s="632"/>
      <c r="Q149" s="632"/>
      <c r="R149" s="289"/>
      <c r="S149" s="289"/>
      <c r="T149" s="289"/>
      <c r="U149" s="289"/>
    </row>
    <row r="150" spans="1:21">
      <c r="A150" s="290"/>
      <c r="B150" s="633"/>
      <c r="C150" s="290"/>
      <c r="D150" s="290"/>
      <c r="E150" s="290"/>
      <c r="F150" s="290"/>
      <c r="G150" s="291"/>
      <c r="H150" s="291"/>
      <c r="I150" s="291"/>
      <c r="J150" s="291"/>
      <c r="K150" s="291"/>
      <c r="L150" s="291"/>
      <c r="M150" s="291"/>
      <c r="N150" s="291"/>
      <c r="O150" s="289"/>
      <c r="P150" s="289"/>
      <c r="Q150" s="289"/>
      <c r="R150" s="289"/>
      <c r="S150" s="289"/>
      <c r="T150" s="289"/>
      <c r="U150" s="289"/>
    </row>
    <row r="151" spans="1:21">
      <c r="A151" s="290"/>
      <c r="B151" s="634"/>
      <c r="C151" s="289"/>
      <c r="D151" s="290"/>
      <c r="E151" s="290"/>
      <c r="F151" s="290"/>
      <c r="G151" s="290"/>
      <c r="H151" s="290"/>
      <c r="I151" s="289"/>
      <c r="J151" s="289"/>
      <c r="K151" s="289"/>
      <c r="L151" s="289"/>
      <c r="M151" s="289"/>
      <c r="N151" s="289"/>
      <c r="O151" s="289"/>
      <c r="P151" s="289"/>
      <c r="Q151" s="289"/>
      <c r="R151" s="289"/>
      <c r="S151" s="289"/>
      <c r="T151" s="289"/>
      <c r="U151" s="289"/>
    </row>
    <row r="152" spans="1:21">
      <c r="A152" s="290"/>
      <c r="B152" s="635"/>
      <c r="C152" s="289"/>
      <c r="D152" s="290"/>
      <c r="E152" s="290"/>
      <c r="F152" s="290"/>
      <c r="G152" s="290"/>
      <c r="H152" s="290"/>
      <c r="I152" s="289"/>
      <c r="J152" s="289"/>
      <c r="K152" s="289"/>
      <c r="L152" s="289"/>
      <c r="M152" s="289"/>
      <c r="N152" s="289"/>
      <c r="O152" s="289"/>
      <c r="P152" s="289"/>
      <c r="Q152" s="289"/>
      <c r="R152" s="289"/>
      <c r="S152" s="289"/>
      <c r="T152" s="289"/>
      <c r="U152" s="289"/>
    </row>
    <row r="153" spans="1:21">
      <c r="A153" s="290"/>
      <c r="B153" s="290"/>
      <c r="C153" s="289"/>
      <c r="D153" s="290"/>
      <c r="E153" s="290"/>
      <c r="F153" s="290"/>
      <c r="G153" s="290"/>
      <c r="H153" s="290"/>
      <c r="I153" s="289"/>
      <c r="J153" s="289"/>
      <c r="K153" s="289"/>
      <c r="L153" s="289"/>
      <c r="M153" s="289"/>
      <c r="N153" s="289"/>
      <c r="O153" s="289"/>
      <c r="P153" s="289"/>
      <c r="Q153" s="289"/>
      <c r="R153" s="289"/>
      <c r="S153" s="289"/>
      <c r="T153" s="289"/>
      <c r="U153" s="289"/>
    </row>
    <row r="154" spans="1:21">
      <c r="A154" s="290"/>
      <c r="B154" s="290"/>
      <c r="C154" s="290"/>
      <c r="D154" s="290"/>
      <c r="E154" s="290"/>
      <c r="F154" s="290"/>
      <c r="G154" s="290"/>
      <c r="H154" s="290"/>
      <c r="I154" s="289"/>
      <c r="J154" s="289"/>
      <c r="K154" s="289"/>
      <c r="L154" s="289"/>
      <c r="M154" s="289"/>
      <c r="N154" s="289"/>
      <c r="O154" s="289"/>
      <c r="P154" s="289"/>
      <c r="Q154" s="289"/>
      <c r="R154" s="289"/>
      <c r="S154" s="289"/>
      <c r="T154" s="289"/>
      <c r="U154" s="289"/>
    </row>
    <row r="155" spans="1:21">
      <c r="A155" s="290"/>
      <c r="B155" s="290" t="s">
        <v>1524</v>
      </c>
      <c r="C155" s="290"/>
      <c r="D155" s="290"/>
      <c r="E155" s="290"/>
      <c r="F155" s="290"/>
      <c r="G155" s="290"/>
      <c r="H155" s="290"/>
      <c r="I155" s="289"/>
      <c r="J155" s="289"/>
      <c r="K155" s="289"/>
      <c r="L155" s="289"/>
      <c r="M155" s="289"/>
      <c r="N155" s="289"/>
      <c r="O155" s="289"/>
      <c r="P155" s="289"/>
      <c r="Q155" s="289"/>
      <c r="R155" s="289"/>
      <c r="S155" s="289"/>
      <c r="T155" s="289"/>
      <c r="U155" s="289"/>
    </row>
    <row r="156" spans="1:21">
      <c r="A156" s="290"/>
      <c r="B156" s="290"/>
      <c r="C156" s="290"/>
      <c r="D156" s="290"/>
      <c r="E156" s="290"/>
      <c r="F156" s="290"/>
      <c r="G156" s="290"/>
      <c r="H156" s="290"/>
      <c r="I156" s="289"/>
      <c r="J156" s="289"/>
      <c r="K156" s="289"/>
      <c r="L156" s="289"/>
      <c r="M156" s="289"/>
      <c r="N156" s="289"/>
      <c r="O156" s="289"/>
      <c r="P156" s="289"/>
      <c r="Q156" s="289"/>
      <c r="R156" s="289"/>
      <c r="S156" s="289"/>
      <c r="T156" s="289"/>
      <c r="U156" s="289"/>
    </row>
    <row r="157" spans="1:21">
      <c r="A157" s="672" t="s">
        <v>1525</v>
      </c>
      <c r="B157" s="672"/>
      <c r="C157" s="672"/>
      <c r="D157" s="293" t="s">
        <v>1586</v>
      </c>
      <c r="E157" s="294"/>
      <c r="F157" s="294"/>
      <c r="G157" s="637"/>
      <c r="H157" s="637"/>
      <c r="I157" s="289"/>
      <c r="J157" s="289"/>
      <c r="K157" s="289"/>
      <c r="L157" s="289"/>
      <c r="M157" s="289"/>
      <c r="N157" s="289"/>
      <c r="O157" s="289"/>
      <c r="P157" s="289"/>
      <c r="Q157" s="289"/>
      <c r="R157" s="289"/>
      <c r="S157" s="289"/>
      <c r="T157" s="289"/>
      <c r="U157" s="289"/>
    </row>
    <row r="158" spans="1:21">
      <c r="A158" s="290"/>
      <c r="B158" s="290"/>
      <c r="C158" s="290"/>
      <c r="D158" s="290"/>
      <c r="E158" s="290"/>
      <c r="F158" s="290"/>
      <c r="G158" s="290"/>
      <c r="H158" s="290"/>
      <c r="I158" s="289"/>
      <c r="J158" s="289"/>
      <c r="K158" s="289"/>
      <c r="L158" s="289"/>
      <c r="M158" s="289"/>
      <c r="N158" s="289"/>
      <c r="O158" s="289"/>
      <c r="P158" s="289"/>
      <c r="Q158" s="289"/>
      <c r="R158" s="289"/>
      <c r="S158" s="289"/>
      <c r="T158" s="289"/>
      <c r="U158" s="289"/>
    </row>
    <row r="159" spans="1:21">
      <c r="A159" s="290"/>
      <c r="B159" s="290" t="s">
        <v>1579</v>
      </c>
      <c r="C159" s="290"/>
      <c r="D159" s="333" t="s">
        <v>1587</v>
      </c>
      <c r="E159" s="333"/>
      <c r="F159" s="333"/>
      <c r="G159" s="333"/>
      <c r="H159" s="333"/>
      <c r="I159" s="289"/>
      <c r="J159" s="289"/>
      <c r="K159" s="289"/>
      <c r="L159" s="289"/>
      <c r="M159" s="289"/>
      <c r="N159" s="289"/>
      <c r="O159" s="289"/>
      <c r="P159" s="289"/>
      <c r="Q159" s="289"/>
      <c r="R159" s="289"/>
      <c r="S159" s="289"/>
      <c r="T159" s="289"/>
      <c r="U159" s="289"/>
    </row>
    <row r="160" spans="1:21">
      <c r="A160" s="290"/>
      <c r="B160" s="290"/>
      <c r="C160" s="290"/>
      <c r="D160" s="290"/>
      <c r="E160" s="290"/>
      <c r="F160" s="290"/>
      <c r="G160" s="290"/>
      <c r="H160" s="290"/>
      <c r="I160" s="289"/>
      <c r="J160" s="289"/>
      <c r="K160" s="289"/>
      <c r="L160" s="289"/>
      <c r="M160" s="289"/>
      <c r="N160" s="296" t="s">
        <v>1529</v>
      </c>
      <c r="O160" s="297" t="s">
        <v>1588</v>
      </c>
      <c r="P160" s="296"/>
      <c r="Q160" s="289"/>
      <c r="R160" s="289"/>
      <c r="S160" s="289"/>
      <c r="T160" s="297"/>
      <c r="U160" s="297"/>
    </row>
    <row r="161" spans="1:21" ht="15.75" thickBot="1">
      <c r="A161" s="298"/>
      <c r="B161" s="298"/>
      <c r="C161" s="298"/>
      <c r="D161" s="298"/>
      <c r="E161" s="298"/>
      <c r="F161" s="298"/>
      <c r="G161" s="298"/>
      <c r="H161" s="298"/>
      <c r="I161" s="299"/>
      <c r="J161" s="299"/>
      <c r="K161" s="299"/>
      <c r="L161" s="289"/>
      <c r="M161" s="289"/>
      <c r="N161" s="289"/>
      <c r="O161" s="289"/>
      <c r="P161" s="289"/>
      <c r="Q161" s="289"/>
      <c r="R161" s="289"/>
      <c r="S161" s="289"/>
      <c r="T161" s="289"/>
      <c r="U161" s="289"/>
    </row>
    <row r="162" spans="1:21" ht="15.75" thickBot="1">
      <c r="A162" s="638" t="s">
        <v>1531</v>
      </c>
      <c r="B162" s="639"/>
      <c r="C162" s="639"/>
      <c r="D162" s="639"/>
      <c r="E162" s="639"/>
      <c r="F162" s="639"/>
      <c r="G162" s="639"/>
      <c r="H162" s="640"/>
      <c r="I162" s="300"/>
      <c r="J162" s="638" t="s">
        <v>1532</v>
      </c>
      <c r="K162" s="639"/>
      <c r="L162" s="639"/>
      <c r="M162" s="639"/>
      <c r="N162" s="639"/>
      <c r="O162" s="639"/>
      <c r="P162" s="639"/>
      <c r="Q162" s="640"/>
      <c r="R162" s="289"/>
      <c r="S162" s="641" t="s">
        <v>1533</v>
      </c>
      <c r="T162" s="642"/>
      <c r="U162" s="643"/>
    </row>
    <row r="163" spans="1:21" ht="15.75" thickBot="1">
      <c r="A163" s="647" t="s">
        <v>1534</v>
      </c>
      <c r="B163" s="648"/>
      <c r="C163" s="648"/>
      <c r="D163" s="648"/>
      <c r="E163" s="648"/>
      <c r="F163" s="648"/>
      <c r="G163" s="647" t="s">
        <v>1535</v>
      </c>
      <c r="H163" s="649"/>
      <c r="I163" s="300"/>
      <c r="J163" s="647" t="s">
        <v>1534</v>
      </c>
      <c r="K163" s="648"/>
      <c r="L163" s="648"/>
      <c r="M163" s="648"/>
      <c r="N163" s="648"/>
      <c r="O163" s="648"/>
      <c r="P163" s="647" t="s">
        <v>1535</v>
      </c>
      <c r="Q163" s="649"/>
      <c r="R163" s="289"/>
      <c r="S163" s="644"/>
      <c r="T163" s="645"/>
      <c r="U163" s="646"/>
    </row>
    <row r="164" spans="1:21">
      <c r="A164" s="301"/>
      <c r="B164" s="650" t="s">
        <v>1536</v>
      </c>
      <c r="C164" s="650"/>
      <c r="D164" s="650"/>
      <c r="E164" s="650"/>
      <c r="F164" s="650"/>
      <c r="G164" s="651">
        <v>425594</v>
      </c>
      <c r="H164" s="652"/>
      <c r="I164" s="300"/>
      <c r="J164" s="301"/>
      <c r="K164" s="650" t="s">
        <v>1581</v>
      </c>
      <c r="L164" s="650"/>
      <c r="M164" s="650"/>
      <c r="N164" s="650"/>
      <c r="O164" s="650"/>
      <c r="P164" s="651">
        <v>425594</v>
      </c>
      <c r="Q164" s="652"/>
      <c r="R164" s="289"/>
      <c r="S164" s="653"/>
      <c r="T164" s="654"/>
      <c r="U164" s="655"/>
    </row>
    <row r="165" spans="1:21">
      <c r="A165" s="302"/>
      <c r="B165" s="303"/>
      <c r="C165" s="303"/>
      <c r="D165" s="303"/>
      <c r="E165" s="303"/>
      <c r="F165" s="304"/>
      <c r="G165" s="304"/>
      <c r="H165" s="305"/>
      <c r="I165" s="300"/>
      <c r="J165" s="302"/>
      <c r="K165" s="303"/>
      <c r="L165" s="303"/>
      <c r="M165" s="303"/>
      <c r="N165" s="303"/>
      <c r="O165" s="304"/>
      <c r="P165" s="304"/>
      <c r="Q165" s="305"/>
      <c r="R165" s="289"/>
      <c r="S165" s="656"/>
      <c r="T165" s="657"/>
      <c r="U165" s="658"/>
    </row>
    <row r="166" spans="1:21">
      <c r="A166" s="301" t="s">
        <v>1538</v>
      </c>
      <c r="B166" s="306" t="s">
        <v>1539</v>
      </c>
      <c r="C166" s="304" t="s">
        <v>1540</v>
      </c>
      <c r="D166" s="304"/>
      <c r="E166" s="304"/>
      <c r="F166" s="304"/>
      <c r="G166" s="662">
        <f>F169+F172+F175</f>
        <v>0</v>
      </c>
      <c r="H166" s="663"/>
      <c r="I166" s="300"/>
      <c r="J166" s="301" t="s">
        <v>1538</v>
      </c>
      <c r="K166" s="306" t="s">
        <v>1539</v>
      </c>
      <c r="L166" s="304" t="s">
        <v>1541</v>
      </c>
      <c r="M166" s="304"/>
      <c r="N166" s="304"/>
      <c r="O166" s="304"/>
      <c r="P166" s="662">
        <f>O169+O172+O175</f>
        <v>476551.72</v>
      </c>
      <c r="Q166" s="663"/>
      <c r="R166" s="289"/>
      <c r="S166" s="656"/>
      <c r="T166" s="657"/>
      <c r="U166" s="658"/>
    </row>
    <row r="167" spans="1:21">
      <c r="A167" s="302"/>
      <c r="B167" s="309"/>
      <c r="C167" s="309"/>
      <c r="D167" s="309"/>
      <c r="E167" s="309"/>
      <c r="F167" s="309"/>
      <c r="G167" s="309"/>
      <c r="H167" s="310"/>
      <c r="I167" s="300"/>
      <c r="J167" s="302"/>
      <c r="K167" s="309"/>
      <c r="L167" s="309"/>
      <c r="M167" s="309"/>
      <c r="N167" s="309"/>
      <c r="O167" s="309"/>
      <c r="P167" s="309"/>
      <c r="Q167" s="310"/>
      <c r="R167" s="289"/>
      <c r="S167" s="656"/>
      <c r="T167" s="657"/>
      <c r="U167" s="658"/>
    </row>
    <row r="168" spans="1:21">
      <c r="A168" s="307" t="s">
        <v>1582</v>
      </c>
      <c r="B168" s="308"/>
      <c r="C168" s="309"/>
      <c r="D168" s="309"/>
      <c r="E168" s="309"/>
      <c r="F168" s="309"/>
      <c r="G168" s="309"/>
      <c r="H168" s="310"/>
      <c r="I168" s="300"/>
      <c r="J168" s="307" t="s">
        <v>1543</v>
      </c>
      <c r="K168" s="308"/>
      <c r="L168" s="309"/>
      <c r="M168" s="309"/>
      <c r="N168" s="309"/>
      <c r="O168" s="309"/>
      <c r="P168" s="309"/>
      <c r="Q168" s="310"/>
      <c r="R168" s="289"/>
      <c r="S168" s="656"/>
      <c r="T168" s="657"/>
      <c r="U168" s="658"/>
    </row>
    <row r="169" spans="1:21">
      <c r="A169" s="311" t="s">
        <v>1583</v>
      </c>
      <c r="B169" s="309"/>
      <c r="C169" s="312"/>
      <c r="D169" s="312"/>
      <c r="E169" s="313"/>
      <c r="F169" s="314">
        <v>0</v>
      </c>
      <c r="G169" s="315"/>
      <c r="H169" s="316"/>
      <c r="I169" s="300"/>
      <c r="J169" s="311" t="s">
        <v>1545</v>
      </c>
      <c r="K169" s="309"/>
      <c r="L169" s="312"/>
      <c r="M169" s="312"/>
      <c r="N169" s="312"/>
      <c r="O169" s="314">
        <v>0</v>
      </c>
      <c r="P169" s="315"/>
      <c r="Q169" s="316"/>
      <c r="R169" s="289"/>
      <c r="S169" s="656"/>
      <c r="T169" s="657"/>
      <c r="U169" s="658"/>
    </row>
    <row r="170" spans="1:21">
      <c r="A170" s="302"/>
      <c r="B170" s="309"/>
      <c r="C170" s="312"/>
      <c r="D170" s="312"/>
      <c r="E170" s="313"/>
      <c r="F170" s="309"/>
      <c r="G170" s="309"/>
      <c r="H170" s="316"/>
      <c r="I170" s="300"/>
      <c r="J170" s="302"/>
      <c r="K170" s="309"/>
      <c r="L170" s="312"/>
      <c r="M170" s="312"/>
      <c r="N170" s="312"/>
      <c r="O170" s="309"/>
      <c r="P170" s="309"/>
      <c r="Q170" s="316"/>
      <c r="R170" s="289"/>
      <c r="S170" s="656"/>
      <c r="T170" s="657"/>
      <c r="U170" s="658"/>
    </row>
    <row r="171" spans="1:21">
      <c r="A171" s="307" t="s">
        <v>1543</v>
      </c>
      <c r="B171" s="317"/>
      <c r="C171" s="309"/>
      <c r="D171" s="309"/>
      <c r="E171" s="309"/>
      <c r="F171" s="309"/>
      <c r="G171" s="309"/>
      <c r="H171" s="316"/>
      <c r="I171" s="300"/>
      <c r="J171" s="307" t="s">
        <v>1546</v>
      </c>
      <c r="K171" s="308"/>
      <c r="L171" s="309"/>
      <c r="M171" s="309"/>
      <c r="N171" s="309"/>
      <c r="O171" s="309"/>
      <c r="P171" s="309"/>
      <c r="Q171" s="316"/>
      <c r="R171" s="289"/>
      <c r="S171" s="656"/>
      <c r="T171" s="657"/>
      <c r="U171" s="658"/>
    </row>
    <row r="172" spans="1:21">
      <c r="A172" s="311" t="s">
        <v>1547</v>
      </c>
      <c r="B172" s="309"/>
      <c r="C172" s="312"/>
      <c r="D172" s="312"/>
      <c r="E172" s="313"/>
      <c r="F172" s="314">
        <v>0</v>
      </c>
      <c r="G172" s="309"/>
      <c r="H172" s="316"/>
      <c r="I172" s="300"/>
      <c r="J172" s="311" t="s">
        <v>1548</v>
      </c>
      <c r="K172" s="309"/>
      <c r="L172" s="312"/>
      <c r="M172" s="312"/>
      <c r="N172" s="312"/>
      <c r="O172" s="314">
        <v>476551.72</v>
      </c>
      <c r="P172" s="309"/>
      <c r="Q172" s="316"/>
      <c r="R172" s="289"/>
      <c r="S172" s="656"/>
      <c r="T172" s="657"/>
      <c r="U172" s="658"/>
    </row>
    <row r="173" spans="1:21">
      <c r="A173" s="302"/>
      <c r="B173" s="309"/>
      <c r="C173" s="318"/>
      <c r="D173" s="318"/>
      <c r="E173" s="309"/>
      <c r="F173" s="319"/>
      <c r="G173" s="309"/>
      <c r="H173" s="316"/>
      <c r="I173" s="300"/>
      <c r="J173" s="302"/>
      <c r="K173" s="309"/>
      <c r="L173" s="318"/>
      <c r="M173" s="318"/>
      <c r="N173" s="318"/>
      <c r="O173" s="319"/>
      <c r="P173" s="309"/>
      <c r="Q173" s="316"/>
      <c r="R173" s="289"/>
      <c r="S173" s="656"/>
      <c r="T173" s="657"/>
      <c r="U173" s="658"/>
    </row>
    <row r="174" spans="1:21">
      <c r="A174" s="307" t="s">
        <v>1549</v>
      </c>
      <c r="B174" s="308"/>
      <c r="C174" s="309"/>
      <c r="D174" s="309"/>
      <c r="E174" s="309"/>
      <c r="F174" s="309"/>
      <c r="G174" s="309"/>
      <c r="H174" s="316"/>
      <c r="I174" s="300"/>
      <c r="J174" s="307" t="s">
        <v>1550</v>
      </c>
      <c r="K174" s="308"/>
      <c r="L174" s="309"/>
      <c r="M174" s="309"/>
      <c r="N174" s="309"/>
      <c r="O174" s="309"/>
      <c r="P174" s="309"/>
      <c r="Q174" s="316"/>
      <c r="R174" s="289"/>
      <c r="S174" s="656"/>
      <c r="T174" s="657"/>
      <c r="U174" s="658"/>
    </row>
    <row r="175" spans="1:21">
      <c r="A175" s="664" t="s">
        <v>1551</v>
      </c>
      <c r="B175" s="665"/>
      <c r="C175" s="665"/>
      <c r="D175" s="665"/>
      <c r="E175" s="665"/>
      <c r="F175" s="314">
        <v>0</v>
      </c>
      <c r="G175" s="309"/>
      <c r="H175" s="316"/>
      <c r="I175" s="300"/>
      <c r="J175" s="664" t="s">
        <v>1552</v>
      </c>
      <c r="K175" s="665"/>
      <c r="L175" s="665"/>
      <c r="M175" s="665"/>
      <c r="N175" s="665"/>
      <c r="O175" s="314">
        <v>0</v>
      </c>
      <c r="P175" s="309"/>
      <c r="Q175" s="316"/>
      <c r="R175" s="289"/>
      <c r="S175" s="656"/>
      <c r="T175" s="657"/>
      <c r="U175" s="658"/>
    </row>
    <row r="176" spans="1:21">
      <c r="A176" s="302"/>
      <c r="B176" s="309"/>
      <c r="C176" s="318"/>
      <c r="D176" s="318"/>
      <c r="E176" s="309"/>
      <c r="F176" s="309"/>
      <c r="G176" s="309"/>
      <c r="H176" s="316"/>
      <c r="I176" s="300"/>
      <c r="J176" s="302"/>
      <c r="K176" s="309"/>
      <c r="L176" s="318"/>
      <c r="M176" s="318"/>
      <c r="N176" s="318"/>
      <c r="O176" s="309"/>
      <c r="P176" s="309"/>
      <c r="Q176" s="316"/>
      <c r="R176" s="289"/>
      <c r="S176" s="656"/>
      <c r="T176" s="657"/>
      <c r="U176" s="658"/>
    </row>
    <row r="177" spans="1:21">
      <c r="A177" s="301" t="s">
        <v>1553</v>
      </c>
      <c r="B177" s="306" t="s">
        <v>1554</v>
      </c>
      <c r="C177" s="304" t="s">
        <v>1555</v>
      </c>
      <c r="D177" s="304"/>
      <c r="E177" s="304"/>
      <c r="F177" s="304"/>
      <c r="G177" s="662">
        <f>F180+F183+F186+F190</f>
        <v>0</v>
      </c>
      <c r="H177" s="663"/>
      <c r="I177" s="300"/>
      <c r="J177" s="301" t="s">
        <v>1553</v>
      </c>
      <c r="K177" s="306" t="s">
        <v>1554</v>
      </c>
      <c r="L177" s="304" t="s">
        <v>1556</v>
      </c>
      <c r="M177" s="304"/>
      <c r="N177" s="304"/>
      <c r="O177" s="304"/>
      <c r="P177" s="662">
        <f>O180+O183+O185+O188+O190</f>
        <v>0</v>
      </c>
      <c r="Q177" s="663"/>
      <c r="R177" s="289"/>
      <c r="S177" s="656"/>
      <c r="T177" s="657"/>
      <c r="U177" s="658"/>
    </row>
    <row r="178" spans="1:21">
      <c r="A178" s="302"/>
      <c r="B178" s="309"/>
      <c r="C178" s="309"/>
      <c r="D178" s="309"/>
      <c r="E178" s="309"/>
      <c r="F178" s="309"/>
      <c r="G178" s="309"/>
      <c r="H178" s="310"/>
      <c r="I178" s="300"/>
      <c r="J178" s="302"/>
      <c r="K178" s="309"/>
      <c r="L178" s="309"/>
      <c r="M178" s="309"/>
      <c r="N178" s="309"/>
      <c r="O178" s="309"/>
      <c r="P178" s="309"/>
      <c r="Q178" s="310"/>
      <c r="R178" s="289"/>
      <c r="S178" s="656"/>
      <c r="T178" s="657"/>
      <c r="U178" s="658"/>
    </row>
    <row r="179" spans="1:21">
      <c r="A179" s="307" t="s">
        <v>1557</v>
      </c>
      <c r="B179" s="317"/>
      <c r="C179" s="309"/>
      <c r="D179" s="309"/>
      <c r="E179" s="309"/>
      <c r="F179" s="309"/>
      <c r="G179" s="309"/>
      <c r="H179" s="310"/>
      <c r="I179" s="300"/>
      <c r="J179" s="307" t="s">
        <v>1558</v>
      </c>
      <c r="K179" s="308"/>
      <c r="L179" s="309"/>
      <c r="M179" s="309"/>
      <c r="N179" s="309"/>
      <c r="O179" s="309"/>
      <c r="P179" s="309"/>
      <c r="Q179" s="310"/>
      <c r="R179" s="289"/>
      <c r="S179" s="656"/>
      <c r="T179" s="657"/>
      <c r="U179" s="658"/>
    </row>
    <row r="180" spans="1:21">
      <c r="A180" s="311" t="s">
        <v>1559</v>
      </c>
      <c r="B180" s="309"/>
      <c r="C180" s="312"/>
      <c r="D180" s="312"/>
      <c r="E180" s="313"/>
      <c r="F180" s="314">
        <v>0</v>
      </c>
      <c r="G180" s="315"/>
      <c r="H180" s="316"/>
      <c r="I180" s="300"/>
      <c r="J180" s="311" t="s">
        <v>1560</v>
      </c>
      <c r="K180" s="309"/>
      <c r="L180" s="312"/>
      <c r="M180" s="312"/>
      <c r="N180" s="312"/>
      <c r="O180" s="314">
        <v>0</v>
      </c>
      <c r="P180" s="315"/>
      <c r="Q180" s="316"/>
      <c r="R180" s="289"/>
      <c r="S180" s="656"/>
      <c r="T180" s="657"/>
      <c r="U180" s="658"/>
    </row>
    <row r="181" spans="1:21">
      <c r="A181" s="302"/>
      <c r="B181" s="309"/>
      <c r="C181" s="312"/>
      <c r="D181" s="312"/>
      <c r="E181" s="313"/>
      <c r="F181" s="309"/>
      <c r="G181" s="309"/>
      <c r="H181" s="316"/>
      <c r="I181" s="300"/>
      <c r="J181" s="302"/>
      <c r="K181" s="309"/>
      <c r="L181" s="312"/>
      <c r="M181" s="312"/>
      <c r="N181" s="312"/>
      <c r="O181" s="309"/>
      <c r="P181" s="309"/>
      <c r="Q181" s="316"/>
      <c r="R181" s="289"/>
      <c r="S181" s="656"/>
      <c r="T181" s="657"/>
      <c r="U181" s="658"/>
    </row>
    <row r="182" spans="1:21">
      <c r="A182" s="307" t="s">
        <v>1561</v>
      </c>
      <c r="B182" s="308"/>
      <c r="C182" s="309"/>
      <c r="D182" s="309"/>
      <c r="E182" s="309"/>
      <c r="F182" s="309"/>
      <c r="G182" s="309"/>
      <c r="H182" s="316"/>
      <c r="I182" s="300"/>
      <c r="J182" s="307" t="s">
        <v>1561</v>
      </c>
      <c r="K182" s="308"/>
      <c r="L182" s="309"/>
      <c r="M182" s="309"/>
      <c r="N182" s="309"/>
      <c r="O182" s="309"/>
      <c r="P182" s="309"/>
      <c r="Q182" s="316"/>
      <c r="R182" s="289"/>
      <c r="S182" s="656"/>
      <c r="T182" s="657"/>
      <c r="U182" s="658"/>
    </row>
    <row r="183" spans="1:21">
      <c r="A183" s="311" t="s">
        <v>1584</v>
      </c>
      <c r="B183" s="309"/>
      <c r="C183" s="312"/>
      <c r="D183" s="312"/>
      <c r="E183" s="313"/>
      <c r="F183" s="314">
        <v>0</v>
      </c>
      <c r="G183" s="309"/>
      <c r="H183" s="316"/>
      <c r="I183" s="300"/>
      <c r="J183" s="311" t="s">
        <v>1585</v>
      </c>
      <c r="K183" s="309"/>
      <c r="L183" s="312"/>
      <c r="M183" s="312"/>
      <c r="N183" s="312"/>
      <c r="O183" s="314">
        <v>0</v>
      </c>
      <c r="P183" s="309"/>
      <c r="Q183" s="316"/>
      <c r="R183" s="289"/>
      <c r="S183" s="656"/>
      <c r="T183" s="657"/>
      <c r="U183" s="658"/>
    </row>
    <row r="184" spans="1:21">
      <c r="A184" s="302"/>
      <c r="B184" s="309"/>
      <c r="C184" s="318"/>
      <c r="D184" s="318"/>
      <c r="E184" s="309"/>
      <c r="F184" s="319"/>
      <c r="G184" s="309"/>
      <c r="H184" s="316"/>
      <c r="I184" s="300"/>
      <c r="J184" s="302"/>
      <c r="K184" s="309"/>
      <c r="L184" s="318"/>
      <c r="M184" s="318"/>
      <c r="N184" s="318"/>
      <c r="O184" s="319"/>
      <c r="P184" s="309"/>
      <c r="Q184" s="316"/>
      <c r="R184" s="289"/>
      <c r="S184" s="656"/>
      <c r="T184" s="657"/>
      <c r="U184" s="658"/>
    </row>
    <row r="185" spans="1:21">
      <c r="A185" s="307" t="s">
        <v>1566</v>
      </c>
      <c r="B185" s="308"/>
      <c r="C185" s="309"/>
      <c r="D185" s="309"/>
      <c r="E185" s="309"/>
      <c r="F185" s="309"/>
      <c r="G185" s="309"/>
      <c r="H185" s="316"/>
      <c r="I185" s="300"/>
      <c r="J185" s="320" t="s">
        <v>1567</v>
      </c>
      <c r="K185" s="308"/>
      <c r="L185" s="309"/>
      <c r="M185" s="309"/>
      <c r="N185" s="309"/>
      <c r="O185" s="314">
        <v>0</v>
      </c>
      <c r="P185" s="309"/>
      <c r="Q185" s="316"/>
      <c r="R185" s="289"/>
      <c r="S185" s="656"/>
      <c r="T185" s="657"/>
      <c r="U185" s="658"/>
    </row>
    <row r="186" spans="1:21">
      <c r="A186" s="664" t="s">
        <v>1568</v>
      </c>
      <c r="B186" s="665"/>
      <c r="C186" s="665"/>
      <c r="D186" s="665"/>
      <c r="E186" s="665"/>
      <c r="F186" s="314">
        <v>0</v>
      </c>
      <c r="G186" s="309"/>
      <c r="H186" s="316"/>
      <c r="I186" s="300"/>
      <c r="J186" s="668"/>
      <c r="K186" s="669"/>
      <c r="L186" s="669"/>
      <c r="M186" s="669"/>
      <c r="N186" s="669"/>
      <c r="O186" s="314"/>
      <c r="P186" s="309"/>
      <c r="Q186" s="316"/>
      <c r="R186" s="289"/>
      <c r="S186" s="656"/>
      <c r="T186" s="657"/>
      <c r="U186" s="658"/>
    </row>
    <row r="187" spans="1:21">
      <c r="A187" s="321" t="s">
        <v>1569</v>
      </c>
      <c r="B187" s="322"/>
      <c r="C187" s="322"/>
      <c r="D187" s="323"/>
      <c r="E187" s="323"/>
      <c r="F187" s="314"/>
      <c r="G187" s="309"/>
      <c r="H187" s="316"/>
      <c r="I187" s="300"/>
      <c r="J187" s="324" t="s">
        <v>1570</v>
      </c>
      <c r="K187" s="323"/>
      <c r="L187" s="323"/>
      <c r="M187" s="323"/>
      <c r="N187" s="323"/>
      <c r="O187" s="314"/>
      <c r="P187" s="309"/>
      <c r="Q187" s="316"/>
      <c r="R187" s="289"/>
      <c r="S187" s="656"/>
      <c r="T187" s="657"/>
      <c r="U187" s="658"/>
    </row>
    <row r="188" spans="1:21">
      <c r="A188" s="302"/>
      <c r="B188" s="309"/>
      <c r="C188" s="325"/>
      <c r="D188" s="309"/>
      <c r="E188" s="309"/>
      <c r="F188" s="309"/>
      <c r="G188" s="309"/>
      <c r="H188" s="310"/>
      <c r="I188" s="300"/>
      <c r="J188" s="664" t="s">
        <v>1571</v>
      </c>
      <c r="K188" s="665"/>
      <c r="L188" s="665"/>
      <c r="M188" s="665"/>
      <c r="N188" s="665"/>
      <c r="O188" s="314">
        <v>0</v>
      </c>
      <c r="P188" s="309"/>
      <c r="Q188" s="310"/>
      <c r="R188" s="289"/>
      <c r="S188" s="656"/>
      <c r="T188" s="657"/>
      <c r="U188" s="658"/>
    </row>
    <row r="189" spans="1:21">
      <c r="A189" s="307" t="s">
        <v>1572</v>
      </c>
      <c r="B189" s="308"/>
      <c r="C189" s="309"/>
      <c r="D189" s="309"/>
      <c r="E189" s="309"/>
      <c r="F189" s="309"/>
      <c r="G189" s="290"/>
      <c r="H189" s="326"/>
      <c r="I189" s="289"/>
      <c r="J189" s="321" t="s">
        <v>1569</v>
      </c>
      <c r="K189" s="322"/>
      <c r="L189" s="322"/>
      <c r="M189" s="323"/>
      <c r="N189" s="323"/>
      <c r="O189" s="314"/>
      <c r="P189" s="290"/>
      <c r="Q189" s="326"/>
      <c r="R189" s="289"/>
      <c r="S189" s="656"/>
      <c r="T189" s="657"/>
      <c r="U189" s="658"/>
    </row>
    <row r="190" spans="1:21">
      <c r="A190" s="664" t="s">
        <v>1573</v>
      </c>
      <c r="B190" s="665"/>
      <c r="C190" s="665"/>
      <c r="D190" s="665"/>
      <c r="E190" s="665"/>
      <c r="F190" s="314">
        <v>0</v>
      </c>
      <c r="G190" s="290"/>
      <c r="H190" s="326"/>
      <c r="I190" s="289"/>
      <c r="J190" s="670" t="s">
        <v>1574</v>
      </c>
      <c r="K190" s="671"/>
      <c r="L190" s="671"/>
      <c r="M190" s="671"/>
      <c r="N190" s="671"/>
      <c r="O190" s="314">
        <v>0</v>
      </c>
      <c r="P190" s="290"/>
      <c r="Q190" s="326"/>
      <c r="R190" s="289"/>
      <c r="S190" s="656"/>
      <c r="T190" s="657"/>
      <c r="U190" s="658"/>
    </row>
    <row r="191" spans="1:21">
      <c r="A191" s="327"/>
      <c r="B191" s="290"/>
      <c r="C191" s="328"/>
      <c r="D191" s="328"/>
      <c r="E191" s="328"/>
      <c r="F191" s="290"/>
      <c r="G191" s="290"/>
      <c r="H191" s="326"/>
      <c r="I191" s="289"/>
      <c r="J191" s="329" t="s">
        <v>1575</v>
      </c>
      <c r="K191" s="290"/>
      <c r="L191" s="328"/>
      <c r="M191" s="328"/>
      <c r="N191" s="328"/>
      <c r="O191" s="290"/>
      <c r="P191" s="290"/>
      <c r="Q191" s="326"/>
      <c r="R191" s="289"/>
      <c r="S191" s="656"/>
      <c r="T191" s="657"/>
      <c r="U191" s="658"/>
    </row>
    <row r="192" spans="1:21">
      <c r="A192" s="327"/>
      <c r="B192" s="328"/>
      <c r="C192" s="328"/>
      <c r="D192" s="328"/>
      <c r="E192" s="328"/>
      <c r="F192" s="290"/>
      <c r="G192" s="290"/>
      <c r="H192" s="330"/>
      <c r="I192" s="289"/>
      <c r="J192" s="327"/>
      <c r="K192" s="328"/>
      <c r="L192" s="328"/>
      <c r="M192" s="328"/>
      <c r="N192" s="328"/>
      <c r="O192" s="290"/>
      <c r="P192" s="290"/>
      <c r="Q192" s="330"/>
      <c r="R192" s="289"/>
      <c r="S192" s="656"/>
      <c r="T192" s="657"/>
      <c r="U192" s="658"/>
    </row>
    <row r="193" spans="1:21">
      <c r="A193" s="327"/>
      <c r="B193" s="328"/>
      <c r="C193" s="328"/>
      <c r="D193" s="328"/>
      <c r="E193" s="328"/>
      <c r="F193" s="290"/>
      <c r="G193" s="290"/>
      <c r="H193" s="330"/>
      <c r="I193" s="289"/>
      <c r="J193" s="327"/>
      <c r="K193" s="328"/>
      <c r="L193" s="328"/>
      <c r="M193" s="328"/>
      <c r="N193" s="328"/>
      <c r="O193" s="290"/>
      <c r="P193" s="290"/>
      <c r="Q193" s="330"/>
      <c r="R193" s="289"/>
      <c r="S193" s="656"/>
      <c r="T193" s="657"/>
      <c r="U193" s="658"/>
    </row>
    <row r="194" spans="1:21">
      <c r="A194" s="327"/>
      <c r="B194" s="290"/>
      <c r="C194" s="290"/>
      <c r="D194" s="290"/>
      <c r="E194" s="290"/>
      <c r="F194" s="290"/>
      <c r="G194" s="290"/>
      <c r="H194" s="326"/>
      <c r="I194" s="289"/>
      <c r="J194" s="327"/>
      <c r="K194" s="290"/>
      <c r="L194" s="290"/>
      <c r="M194" s="290"/>
      <c r="N194" s="290"/>
      <c r="O194" s="290"/>
      <c r="P194" s="290"/>
      <c r="Q194" s="326"/>
      <c r="R194" s="289"/>
      <c r="S194" s="656"/>
      <c r="T194" s="657"/>
      <c r="U194" s="658"/>
    </row>
    <row r="195" spans="1:21" ht="15.75" thickBot="1">
      <c r="A195" s="666" t="s">
        <v>1576</v>
      </c>
      <c r="B195" s="667"/>
      <c r="C195" s="667"/>
      <c r="D195" s="667"/>
      <c r="E195" s="667"/>
      <c r="F195" s="667"/>
      <c r="G195" s="331"/>
      <c r="H195" s="332">
        <f>G164+G166-G177</f>
        <v>425594</v>
      </c>
      <c r="I195" s="289"/>
      <c r="J195" s="666" t="s">
        <v>1589</v>
      </c>
      <c r="K195" s="667"/>
      <c r="L195" s="667"/>
      <c r="M195" s="667"/>
      <c r="N195" s="667"/>
      <c r="O195" s="667"/>
      <c r="P195" s="331"/>
      <c r="Q195" s="332">
        <f>P164+P166-P177</f>
        <v>902145.72</v>
      </c>
      <c r="R195" s="289"/>
      <c r="S195" s="659"/>
      <c r="T195" s="660"/>
      <c r="U195" s="661"/>
    </row>
  </sheetData>
  <mergeCells count="92">
    <mergeCell ref="G164:H164"/>
    <mergeCell ref="K164:O164"/>
    <mergeCell ref="P164:Q164"/>
    <mergeCell ref="S164:U195"/>
    <mergeCell ref="G166:H166"/>
    <mergeCell ref="P166:Q166"/>
    <mergeCell ref="A175:E175"/>
    <mergeCell ref="J175:N175"/>
    <mergeCell ref="G177:H177"/>
    <mergeCell ref="A195:F195"/>
    <mergeCell ref="J195:O195"/>
    <mergeCell ref="P177:Q177"/>
    <mergeCell ref="A186:E186"/>
    <mergeCell ref="J186:N186"/>
    <mergeCell ref="J188:N188"/>
    <mergeCell ref="A190:E190"/>
    <mergeCell ref="J190:N190"/>
    <mergeCell ref="B164:F164"/>
    <mergeCell ref="A157:C157"/>
    <mergeCell ref="G157:H157"/>
    <mergeCell ref="A162:H162"/>
    <mergeCell ref="J162:Q162"/>
    <mergeCell ref="S162:U163"/>
    <mergeCell ref="A163:F163"/>
    <mergeCell ref="G163:H163"/>
    <mergeCell ref="J163:O163"/>
    <mergeCell ref="P163:Q163"/>
    <mergeCell ref="B150:B152"/>
    <mergeCell ref="S91:U123"/>
    <mergeCell ref="G93:H93"/>
    <mergeCell ref="P93:Q93"/>
    <mergeCell ref="A103:E103"/>
    <mergeCell ref="J103:N103"/>
    <mergeCell ref="G105:H105"/>
    <mergeCell ref="P105:Q105"/>
    <mergeCell ref="A114:E114"/>
    <mergeCell ref="J114:N114"/>
    <mergeCell ref="J116:N116"/>
    <mergeCell ref="A123:F123"/>
    <mergeCell ref="J123:O123"/>
    <mergeCell ref="B147:Q147"/>
    <mergeCell ref="B148:Q148"/>
    <mergeCell ref="B149:Q149"/>
    <mergeCell ref="S89:U90"/>
    <mergeCell ref="B75:Q75"/>
    <mergeCell ref="B76:Q76"/>
    <mergeCell ref="B77:B79"/>
    <mergeCell ref="A84:C84"/>
    <mergeCell ref="G84:H84"/>
    <mergeCell ref="A90:F90"/>
    <mergeCell ref="G90:H90"/>
    <mergeCell ref="J90:O90"/>
    <mergeCell ref="P90:Q90"/>
    <mergeCell ref="A43:E43"/>
    <mergeCell ref="J43:N43"/>
    <mergeCell ref="A89:H89"/>
    <mergeCell ref="J89:Q89"/>
    <mergeCell ref="A118:E118"/>
    <mergeCell ref="J118:N118"/>
    <mergeCell ref="B91:F91"/>
    <mergeCell ref="G91:H91"/>
    <mergeCell ref="K91:O91"/>
    <mergeCell ref="P91:Q91"/>
    <mergeCell ref="B18:F18"/>
    <mergeCell ref="G18:H18"/>
    <mergeCell ref="K18:O18"/>
    <mergeCell ref="P18:Q18"/>
    <mergeCell ref="S18:U48"/>
    <mergeCell ref="G20:H20"/>
    <mergeCell ref="P20:Q20"/>
    <mergeCell ref="A28:E28"/>
    <mergeCell ref="J28:N28"/>
    <mergeCell ref="G30:H30"/>
    <mergeCell ref="A48:F48"/>
    <mergeCell ref="J48:O48"/>
    <mergeCell ref="P30:Q30"/>
    <mergeCell ref="A39:E39"/>
    <mergeCell ref="J39:N39"/>
    <mergeCell ref="J41:N41"/>
    <mergeCell ref="A16:H16"/>
    <mergeCell ref="J16:Q16"/>
    <mergeCell ref="S16:U17"/>
    <mergeCell ref="A17:F17"/>
    <mergeCell ref="G17:H17"/>
    <mergeCell ref="J17:O17"/>
    <mergeCell ref="P17:Q17"/>
    <mergeCell ref="B1:Q1"/>
    <mergeCell ref="B2:Q2"/>
    <mergeCell ref="B3:Q3"/>
    <mergeCell ref="B4:B6"/>
    <mergeCell ref="B11:C11"/>
    <mergeCell ref="G11:H11"/>
  </mergeCells>
  <pageMargins left="0.7" right="0.7" top="0.75" bottom="0.75" header="0.3" footer="0.3"/>
  <pageSetup scale="48"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10</vt:i4>
      </vt:variant>
    </vt:vector>
  </HeadingPairs>
  <TitlesOfParts>
    <vt:vector size="22" baseType="lpstr">
      <vt:lpstr>1.EST ANALI INGRESO2020</vt:lpstr>
      <vt:lpstr>2. EST ANAL EJE CA Y CON 2020</vt:lpstr>
      <vt:lpstr>8.EST AEP CLAS ECONO2020</vt:lpstr>
      <vt:lpstr>9.EST AEPE CALS ADMON 2020</vt:lpstr>
      <vt:lpstr>10.EST AEPE FINALI Y FUNCIO2020</vt:lpstr>
      <vt:lpstr>11.INVENTARIO BM 2020</vt:lpstr>
      <vt:lpstr>12.INVENTARIO BI2020</vt:lpstr>
      <vt:lpstr>13.HOJA TRABAJO FISIC-CONTA2020</vt:lpstr>
      <vt:lpstr>14.CONCILIACION FISICO-CONT2020</vt:lpstr>
      <vt:lpstr>15.REPORTE AYB BIN2020</vt:lpstr>
      <vt:lpstr>16.REPORTE AYB BM2020</vt:lpstr>
      <vt:lpstr>17.FORMT DEPRECIACION2020</vt:lpstr>
      <vt:lpstr>'1.EST ANALI INGRESO2020'!Área_de_impresión</vt:lpstr>
      <vt:lpstr>'10.EST AEPE FINALI Y FUNCIO2020'!Área_de_impresión</vt:lpstr>
      <vt:lpstr>'11.INVENTARIO BM 2020'!Área_de_impresión</vt:lpstr>
      <vt:lpstr>'13.HOJA TRABAJO FISIC-CONTA2020'!Área_de_impresión</vt:lpstr>
      <vt:lpstr>'14.CONCILIACION FISICO-CONT2020'!Área_de_impresión</vt:lpstr>
      <vt:lpstr>'15.REPORTE AYB BIN2020'!Área_de_impresión</vt:lpstr>
      <vt:lpstr>'16.REPORTE AYB BM2020'!Área_de_impresión</vt:lpstr>
      <vt:lpstr>'2. EST ANAL EJE CA Y CON 2020'!Área_de_impresión</vt:lpstr>
      <vt:lpstr>'8.EST AEP CLAS ECONO2020'!Área_de_impresión</vt:lpstr>
      <vt:lpstr>'9.EST AEPE CALS ADMON 2020'!Área_de_impresión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TEXCALTITLAN</dc:creator>
  <cp:lastModifiedBy>TEXCALTITLAN</cp:lastModifiedBy>
  <cp:lastPrinted>2021-03-15T18:46:56Z</cp:lastPrinted>
  <dcterms:created xsi:type="dcterms:W3CDTF">2021-03-15T17:45:12Z</dcterms:created>
  <dcterms:modified xsi:type="dcterms:W3CDTF">2021-03-17T17:14:41Z</dcterms:modified>
</cp:coreProperties>
</file>